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My Documents\Work\Insideout\"/>
    </mc:Choice>
  </mc:AlternateContent>
  <bookViews>
    <workbookView xWindow="-120" yWindow="-120" windowWidth="29040" windowHeight="15840" tabRatio="644"/>
  </bookViews>
  <sheets>
    <sheet name="Summary" sheetId="1" r:id="rId1"/>
    <sheet name="Data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apb25">#REF!</definedName>
    <definedName name="__PL1998">#REF!</definedName>
    <definedName name="__PL1999">#REF!</definedName>
    <definedName name="__PL2000">#REF!</definedName>
    <definedName name="_013Mobile">[1]מחירון!#REF!</definedName>
    <definedName name="_013Mobile_EXTRA">[1]מחירון!#REF!</definedName>
    <definedName name="_013Mobile_EXTRA_עסקי">[2]מחירון!$D$50</definedName>
    <definedName name="_013Mobile_עסקי">[2]מחירון!$A$43:$D$50</definedName>
    <definedName name="_952983">#REF!</definedName>
    <definedName name="_apb25">#REF!</definedName>
    <definedName name="_Fill" hidden="1">#REF!</definedName>
    <definedName name="_MxpDBData_">#REF!</definedName>
    <definedName name="_PL1998">#REF!</definedName>
    <definedName name="_PL1999">#REF!</definedName>
    <definedName name="_PL2000">#REF!</definedName>
    <definedName name="_sce1">#REF!</definedName>
    <definedName name="_sce2">#REF!</definedName>
    <definedName name="_sce3">#REF!</definedName>
    <definedName name="_sce4">#REF!</definedName>
    <definedName name="_sce5">#REF!</definedName>
    <definedName name="_sce6">#REF!</definedName>
    <definedName name="_sce7">#REF!</definedName>
    <definedName name="a" hidden="1">{#N/A,#N/A,FALSE,"מאזן בוחן";"כל_מאזן_בוחן",#N/A,FALSE,"מאזן בוחן"}</definedName>
    <definedName name="abroad">[3]ASSUMPTIONS!$C$28</definedName>
    <definedName name="Abroad2">'[4]US Payroll'!#REF!</definedName>
    <definedName name="Actual_Lable">OFFSET(Data!#REF!,MATCH(#REF!,Table2[Month],0)-2,VLOOKUP(#REF!,Data!#REF!,2,0),MATCH(#REF!,Table2[Month],0)-MATCH(#REF!,Table2[Month],0)+1)</definedName>
    <definedName name="appendix">#REF!</definedName>
    <definedName name="ARA_Threshold">[5]Lead!#REF!</definedName>
    <definedName name="ARP_Threshold">[5]Lead!#REF!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s">'[6]general ledger'!$E$4:$E$2133</definedName>
    <definedName name="AssetRate">[7]Basis!$B$11</definedName>
    <definedName name="ASSETS">#REF!</definedName>
    <definedName name="Assumption_usa">#REF!</definedName>
    <definedName name="Avarge_exchange_rate__2002">'[8]General assumptions'!$B$6</definedName>
    <definedName name="balance_04_02">'[9]Budget Balance Sheet'!#REF!</definedName>
    <definedName name="balance_04_03">'[9]Budget Balance Sheet'!#REF!</definedName>
    <definedName name="balance_04_04">'[9]Budget Balance Sheet'!#REF!</definedName>
    <definedName name="balance_04_05">'[9]Budget Balance Sheet'!#REF!</definedName>
    <definedName name="balance_04_06">'[9]Budget Balance Sheet'!#REF!</definedName>
    <definedName name="balance_04_07">'[9]Budget Balance Sheet'!#REF!</definedName>
    <definedName name="balance_04_08">'[9]Budget Balance Sheet'!#REF!</definedName>
    <definedName name="balance_04_09">'[9]Budget Balance Sheet'!#REF!</definedName>
    <definedName name="balance_04_10">'[9]Budget Balance Sheet'!#REF!</definedName>
    <definedName name="balance_04_11">'[9]Budget Balance Sheet'!#REF!</definedName>
    <definedName name="balances_01">'[10]general ledger'!$H$3:$H$225</definedName>
    <definedName name="balances_03">'[11]2003-2005'!$J$3:$J$217</definedName>
    <definedName name="balances_04">'[11]2003-2005'!$K$3:$K$217</definedName>
    <definedName name="balances_09">'[10]general ledger'!$P$3:$P$225</definedName>
    <definedName name="BD">'[12]Budget New'!#REF!</definedName>
    <definedName name="bdgt99month">#REF!</definedName>
    <definedName name="bdgt99qtr">#REF!</definedName>
    <definedName name="BG_Del" hidden="1">15</definedName>
    <definedName name="BG_Ins" hidden="1">4</definedName>
    <definedName name="BG_Mod" hidden="1">6</definedName>
    <definedName name="bitems">#REF!</definedName>
    <definedName name="BTM">#REF!</definedName>
    <definedName name="BU_SW">'[13]Customer Support Group'!$A$58:$F$61</definedName>
    <definedName name="Bud_cut">'[14]Summary 2001-2002'!#REF!</definedName>
    <definedName name="Bud_cut1">'[15]2002 budget vs Actual ariel'!#REF!</definedName>
    <definedName name="Budget">'[16]General data'!$C$2</definedName>
    <definedName name="budget_balance_04">'[9]Budget Balance Sheet'!#REF!</definedName>
    <definedName name="budget_balance_05">'[9]Budget Balance Sheet'!#REF!</definedName>
    <definedName name="budget_balance_06">'[9]Budget Balance Sheet'!#REF!</definedName>
    <definedName name="budget_balance_07">'[9]Budget Balance Sheet'!#REF!</definedName>
    <definedName name="budget_balance_08">'[9]Budget Balance Sheet'!#REF!</definedName>
    <definedName name="budget_balance_09">'[9]Budget Balance Sheet'!#REF!</definedName>
    <definedName name="budget_balance_10">'[9]Budget Balance Sheet'!#REF!</definedName>
    <definedName name="budget_balance_11">'[9]Budget Balance Sheet'!#REF!</definedName>
    <definedName name="budget_balance_12">'[9]Budget Balance Sheet'!#REF!</definedName>
    <definedName name="Budget_Lable">OFFSET(Data!#REF!,MATCH(#REF!,Table2[Month],0)-2,VLOOKUP(#REF!,Data!#REF!,3),MATCH(#REF!,Table2[Month],0)-MATCH(#REF!,Table2[Month],0)+1)</definedName>
    <definedName name="cards_selections">'[11]2003-2005'!$E$3:$E$217</definedName>
    <definedName name="CB_GC_CSR">[1]מחירון!#REF!</definedName>
    <definedName name="CB_GC_CSR_BUS">[1]מחירון!#REF!</definedName>
    <definedName name="CB_GC_CSR_BUS_EXTRA">[1]מחירון!#REF!</definedName>
    <definedName name="CB_GC_CSR_EXTRA">[1]מחירון!#REF!</definedName>
    <definedName name="cc">[17]WP!$C$6</definedName>
    <definedName name="Check">#REF!</definedName>
    <definedName name="China_Share">'[18]Overall market'!#REF!</definedName>
    <definedName name="CloseMadad">#REF!</definedName>
    <definedName name="Company">[19]WP!#REF!</definedName>
    <definedName name="Company_Car">[20]Assump!#REF!</definedName>
    <definedName name="Consolidated_budjet">#REF!</definedName>
    <definedName name="_xlnm.Criteria">#REF!</definedName>
    <definedName name="csDesignMode">1</definedName>
    <definedName name="Current0906">'[21]לוחות סילוקין'!$C$43:$C$54,'[21]לוחות סילוקין'!$I$43:$I$54,'[21]לוחות סילוקין'!$O$43:$O$54,'[21]לוחות סילוקין'!$U$43:$U$54,'[21]לוחות סילוקין'!$AA$43:$AA$54,'[21]לוחות סילוקין'!$AH$43:$AH$54,'[21]לוחות סילוקין'!$AN$43:$AN$54,'[21]לוחות סילוקין'!$AT$43:$AT$54</definedName>
    <definedName name="d">'[18]Overall market'!#REF!</definedName>
    <definedName name="DATE">[19]WP!#REF!</definedName>
    <definedName name="Date_Lables2">OFFSET(Data!$B$8,MATCH(#REF!,Table2[Month],0)-1,,MATCH(#REF!,Table2[Month],0)-MATCH(#REF!,Table2[Month],0)+1)</definedName>
    <definedName name="date_range2">OFFSET(Data!#REF!,0,0,COUNTA((Table2[[#All],[Month]]))-2)</definedName>
    <definedName name="DB">#REF!</definedName>
    <definedName name="Discount_rate">#REF!</definedName>
    <definedName name="DiskOnChip_BU">'[13]Customer Support Group'!$A$2:$F$18</definedName>
    <definedName name="DOC_BU">'[12]Budget New'!#REF!</definedName>
    <definedName name="DOC_General">'[12]Budget New'!#REF!</definedName>
    <definedName name="DOC_Mkt">'[12]Budget New'!#REF!</definedName>
    <definedName name="DOC_RandD">'[12]Budget New'!#REF!</definedName>
    <definedName name="DOC_Total">'[12]Budget New'!#REF!</definedName>
    <definedName name="DOCRandD">'[12]Budget New'!#REF!</definedName>
    <definedName name="DOCRD">'[12]Budget New'!#REF!</definedName>
    <definedName name="Dollar">#REF!</definedName>
    <definedName name="Domain">[1]מחירון!#REF!</definedName>
    <definedName name="Domain_EXTRA">[1]מחירון!#REF!</definedName>
    <definedName name="Domain_EXTRA_עיסקי">[22]מחירון!$P$60</definedName>
    <definedName name="Domain_עסקי">[23]מחירון!$M$53:$P$59</definedName>
    <definedName name="e">'[18]Overall market'!#REF!</definedName>
    <definedName name="EAREA">#REF!</definedName>
    <definedName name="EC">#REF!</definedName>
    <definedName name="email_gkm">#REF!</definedName>
    <definedName name="Embeded_Player___Player_licence___CMG">#REF!</definedName>
    <definedName name="Embeded_Player___Player_licence___Ericsson___global">#REF!</definedName>
    <definedName name="Embeded_Player___Player_licence___Ericsson_Italy">#REF!</definedName>
    <definedName name="Embeded_Player___Player_licence___Ericsson_Spain">#REF!</definedName>
    <definedName name="Embeded_Player___Player_licence___Excem_France">#REF!</definedName>
    <definedName name="Embeded_Player___Player_licence___Excem_Spain">#REF!</definedName>
    <definedName name="Embeded_Player___Player_licence___Mitsui__BSI">#REF!</definedName>
    <definedName name="Embeded_Player___Player_licence___Other_1">#REF!</definedName>
    <definedName name="Embeded_Player___Player_licence___Other_2">#REF!</definedName>
    <definedName name="Embeded_Player___Player_licence___Other_3">#REF!</definedName>
    <definedName name="Embeded_Player___Player_licence___SchlumbergerSema">#REF!</definedName>
    <definedName name="Embeded_Player___Player_licence___Sony__NSBCE">#REF!</definedName>
    <definedName name="Embeded_Player___Player_licence___Technomen">#REF!</definedName>
    <definedName name="Embeded_Player___Player_licence___Unisys">#REF!</definedName>
    <definedName name="Embeded_Player___set_up___CMG">#REF!</definedName>
    <definedName name="Embeded_Player___set_up___Ericsson___global">#REF!</definedName>
    <definedName name="Embeded_Player___set_up___Ericsson_Italy">#REF!</definedName>
    <definedName name="Embeded_Player___set_up___Ericsson_Spain">#REF!</definedName>
    <definedName name="Embeded_Player___set_up___Excem_France">#REF!</definedName>
    <definedName name="Embeded_Player___set_up___Excem_Spain">#REF!</definedName>
    <definedName name="Embeded_Player___set_up___Mitsui__BSI">#REF!</definedName>
    <definedName name="Embeded_Player___set_up___Other_1">#REF!</definedName>
    <definedName name="Embeded_Player___set_up___Other_2">#REF!</definedName>
    <definedName name="Embeded_Player___set_up___Other_3">#REF!</definedName>
    <definedName name="Embeded_Player___set_up___SchlumbergerSema">#REF!</definedName>
    <definedName name="Embeded_Player___set_up___Sony__NSBCE">#REF!</definedName>
    <definedName name="Embeded_Player___set_up___Technomen">#REF!</definedName>
    <definedName name="Embeded_Player___set_up___Unisys">#REF!</definedName>
    <definedName name="EO">#REF!</definedName>
    <definedName name="ER">[24]TPE9507!#REF!</definedName>
    <definedName name="Eur">[20]Assump!#REF!</definedName>
    <definedName name="EURO">[25]WP!#REF!</definedName>
    <definedName name="Europe_Share">'[18]Overall market'!#REF!</definedName>
    <definedName name="ex">#REF!</definedName>
    <definedName name="exc">#REF!</definedName>
    <definedName name="ExpenseRate">[7]Basis!$B$12</definedName>
    <definedName name="f">'[18]Overall market'!#REF!</definedName>
    <definedName name="fac">#REF!</definedName>
    <definedName name="fas_123">#REF!</definedName>
    <definedName name="FB">[26]Assumptions!#REF!</definedName>
    <definedName name="FullAssetRate">#REF!</definedName>
    <definedName name="FullLiabilityRate">#REF!</definedName>
    <definedName name="GA">'[13]Customer Support Group'!$A$63:$F$95</definedName>
    <definedName name="GandA">'[12]Budget New'!#REF!</definedName>
    <definedName name="GBP">[27]Assump!#REF!</definedName>
    <definedName name="GC_CB">[1]מחירון!#REF!</definedName>
    <definedName name="GC_CB_EXTRA">[1]מחירון!#REF!</definedName>
    <definedName name="GC_CB_עיסקי">[23]מחירון!$A$73:$D$79</definedName>
    <definedName name="GDT">'[28]Financial Summary'!$B$38</definedName>
    <definedName name="ggg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gross_burn_labels">OFFSET(Data!$B$8,MATCH(#REF!,Table2[Month],0)-1,7,MATCH(#REF!,Table2[Month],0)-MATCH(#REF!,Table2[Month],0)+1)</definedName>
    <definedName name="Growth">#REF!</definedName>
    <definedName name="growth2005">#REF!</definedName>
    <definedName name="HalfAssetRate">#REF!</definedName>
    <definedName name="HalfLiabilityRate">#REF!</definedName>
    <definedName name="hhh" hidden="1">{#N/A,#N/A,FALSE,"מאזן בוחן";"כל_מאזן_בוחן",#N/A,FALSE,"מאזן בוחן"}</definedName>
    <definedName name="IE_cards_selection">#REF!</definedName>
    <definedName name="IL_comm_Overhead">[4]Assumptions!$C$7</definedName>
    <definedName name="in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inalp">[29]WP!#REF!</definedName>
    <definedName name="inb" hidden="1">{#N/A,#N/A,FALSE,"מאזן בוחן";"כל_מאזן_בוחן",#N/A,FALSE,"מאזן בוחן"}</definedName>
    <definedName name="inbal" hidden="1">{#N/A,#N/A,FALSE,"מאזן בוחן";"כל_מאזן_בוחן",#N/A,FALSE,"מאזן בוחן"}</definedName>
    <definedName name="inbalpeer" hidden="1">{#N/A,#N/A,FALSE,"מאזן בוחן";"כל_מאזן_בוחן",#N/A,FALSE,"מאזן בוחן"}</definedName>
    <definedName name="INC">#REF!</definedName>
    <definedName name="INC_LTD">#REF!</definedName>
    <definedName name="income_rate">#REF!</definedName>
    <definedName name="IP">[1]מחירון!#REF!</definedName>
    <definedName name="IP_EXTRA">[1]מחירון!#REF!</definedName>
    <definedName name="IP_עיסקי">[23]מחירון!$G$3:$J$9</definedName>
    <definedName name="IP_שדרוג_CSR">[1]מחירון!#REF!</definedName>
    <definedName name="IP_שדרוג_CSR_BUS">[1]מחירון!#REF!</definedName>
    <definedName name="IP_שדרוג_CSR_BUS_EXTRA">[1]מחירון!#REF!</definedName>
    <definedName name="IP_שדרוג_CSR_EXTRA">[1]מחירון!#REF!</definedName>
    <definedName name="IPASS">[1]מחירון!#REF!</definedName>
    <definedName name="IPASS_EXTRA">[1]מחירון!#REF!</definedName>
    <definedName name="Japan">'[13]Customer Support Group'!$A$139:$F$152</definedName>
    <definedName name="Japan_Share">'[18]Overall market'!#REF!</definedName>
    <definedName name="KeyComputing">'[12]Budget New'!#REF!</definedName>
    <definedName name="kjh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LIABIL">#REF!</definedName>
    <definedName name="LiabilityRate">[7]Basis!$B$10</definedName>
    <definedName name="limcount" hidden="1">1</definedName>
    <definedName name="lllll" hidden="1">{#N/A,#N/A,FALSE,"מאזן בוחן";"כל_מאזן_בוחן",#N/A,FALSE,"מאזן בוחן"}</definedName>
    <definedName name="Local">[3]ASSUMPTIONS!$D$27</definedName>
    <definedName name="LongTerm0906">'[21]לוחות סילוקין'!$C$43:$C$76,'[21]לוחות סילוקין'!$I$43:$I$76,'[21]לוחות סילוקין'!$O$43:$O$76,'[21]לוחות סילוקין'!$U$43:$U$76,'[21]לוחות סילוקין'!$AA$43:$AA$76,'[21]לוחות סילוקין'!$AH$43:$AH$76,'[21]לוחות סילוקין'!$AN$43:$AN$76,'[21]לוחות סילוקין'!$AT$43:$AT$76</definedName>
    <definedName name="LTD">'[16]General data'!$D$5</definedName>
    <definedName name="LTD_INC">#REF!</definedName>
    <definedName name="M____Monthly_Recurring">#REF!</definedName>
    <definedName name="madad">289.8/279.9</definedName>
    <definedName name="madad92">289.8/227.6</definedName>
    <definedName name="madad93">289.8/253.2</definedName>
    <definedName name="MadadIncrease">#REF!</definedName>
    <definedName name="MC">'[12]Budget New'!#REF!</definedName>
    <definedName name="MKT">'[12]Budget New'!#REF!</definedName>
    <definedName name="mngt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Mobile_Marketing">'[12]Budget New'!#REF!</definedName>
    <definedName name="Mobile_RandD">'[12]Budget New'!#REF!</definedName>
    <definedName name="Month">[25]WP!$C$8</definedName>
    <definedName name="monthly_payroll_expenses">OFFSET(Data!$B$8,MATCH(#REF!,Table2[Month],0)-1,11,MATCH(#REF!,Table2[Month],0)-MATCH(#REF!,Table2[Month],0)+1)</definedName>
    <definedName name="MonthsNo">#REF!</definedName>
    <definedName name="MSA">'[13]Customer Support Group'!$A$154:$F$191</definedName>
    <definedName name="MSC">'[12]Budget New'!#REF!</definedName>
    <definedName name="MSE">'[12]Budget New'!#REF!</definedName>
    <definedName name="MSI">'[13]Customer Support Group'!$A$154:$F$173</definedName>
    <definedName name="MSJ">'[12]Budget New'!#REF!</definedName>
    <definedName name="MSK">'[12]Budget New'!#REF!</definedName>
    <definedName name="MSL">'[13]Customer Support Group'!$A$118:$F$137</definedName>
    <definedName name="MSO">'[12]Budget New'!#REF!</definedName>
    <definedName name="MSU">'[12]Budget New'!#REF!</definedName>
    <definedName name="MSU_MKT">'[12]Budget New'!#REF!</definedName>
    <definedName name="OP">'[12]Budget New'!#REF!</definedName>
    <definedName name="open_page">#REF!</definedName>
    <definedName name="OpenMadad">[7]Basis!$B$13</definedName>
    <definedName name="Operation">'[13]Customer Support Group'!$A$97:$F$116</definedName>
    <definedName name="Operations">'[12]Budget New'!#REF!</definedName>
    <definedName name="PC_Card_BU">'[13]Customer Support Group'!$A$20:$F$36</definedName>
    <definedName name="PENSION_EXP">[19]WP!#REF!</definedName>
    <definedName name="pl_il">#REF!</definedName>
    <definedName name="pl_usa">#REF!</definedName>
    <definedName name="Price">#REF!</definedName>
    <definedName name="Prics">#REF!</definedName>
    <definedName name="PROFIT">#REF!</definedName>
    <definedName name="QA">'[12]Budget New'!#REF!</definedName>
    <definedName name="Rate">#REF!</definedName>
    <definedName name="RECRIATION_COST">[19]WP!#REF!</definedName>
    <definedName name="Recruiting">[30]Assumptions!$C$11</definedName>
    <definedName name="Research">'[12]Budget New'!#REF!</definedName>
    <definedName name="Rev_Share">[30]Assumptions!#REF!</definedName>
    <definedName name="Rev_Share_1">#REF!</definedName>
    <definedName name="Rev_Share_High">[30]Assumptions!#REF!</definedName>
    <definedName name="Rev_Share_Low">[30]Assumptions!#REF!</definedName>
    <definedName name="ROA_Share">'[18]Overall market'!#REF!</definedName>
    <definedName name="ROW_Share">'[18]Overall market'!#REF!</definedName>
    <definedName name="RzAccounts" hidden="1">#REF!</definedName>
    <definedName name="RzAccounts1" hidden="1">#REF!</definedName>
    <definedName name="RzGroups" hidden="1">#REF!</definedName>
    <definedName name="S" hidden="1">{"מאזן אחוזים",#N/A,FALSE,"מאזן";"רוה""ס אחוזים",#N/A,FALSE,"רוה""ס";"תזרים אחוזים",#N/A,FALSE,"תזרים";"מגזרים אחוזים",#N/A,FALSE,"מגזרים"}</definedName>
    <definedName name="S_Adjust">[5]Lead!#REF!</definedName>
    <definedName name="S_Adjust_Data">[5]Lead!#REF!</definedName>
    <definedName name="S_Adjust_GT">[5]Lead!#REF!</definedName>
    <definedName name="S_AJE_Tot">[5]Lead!#REF!</definedName>
    <definedName name="S_AJE_Tot_Data">[5]Lead!#REF!</definedName>
    <definedName name="S_AJE_Tot_GT">[5]Lead!#REF!</definedName>
    <definedName name="S_Diff_Amt">[5]Lead!#REF!</definedName>
    <definedName name="S_Diff_Pct">[5]Lead!#REF!</definedName>
    <definedName name="S_PY_End">[5]Lead!#REF!</definedName>
    <definedName name="S_PY_End_Data">[5]Lead!#REF!</definedName>
    <definedName name="S_PY_End_GT">[5]Lead!#REF!</definedName>
    <definedName name="S_RJE_Tot">[5]Lead!#REF!</definedName>
    <definedName name="S_RJE_Tot_Data">[5]Lead!#REF!</definedName>
    <definedName name="S_RJE_Tot_GT">[5]Lead!#REF!</definedName>
    <definedName name="SAPBEXrevision" hidden="1">1</definedName>
    <definedName name="SAPBEXsysID" hidden="1">"MLB"</definedName>
    <definedName name="SAPBEXwbID" hidden="1">"3LDMR45EAITNEBZIEMP8UE9D4"</definedName>
    <definedName name="ServiceCost">[7]Basis!$B$6</definedName>
    <definedName name="Smartcaps">'[12]Budget New'!#REF!</definedName>
    <definedName name="SSD">'[12]Budget New'!#REF!</definedName>
    <definedName name="SSD_BU">'[13]Customer Support Group'!$A$38:$F$48</definedName>
    <definedName name="SUJ" hidden="1">{#N/A,#N/A,FALSE,"מאזן";#N/A,#N/A,FALSE,"רוה""ס";#N/A,#N/A,FALSE,"שינויים בהון";#N/A,#N/A,FALSE,"תזרים";#N/A,#N/A,FALSE,"מגזרים";#N/A,#N/A,FALSE,"שעח"}</definedName>
    <definedName name="Summary">'[13]Customer Support Group'!$A$201:$F$206</definedName>
    <definedName name="SW">'[13]Customer Support Group'!$A$50:$F$56</definedName>
    <definedName name="Tax">'[31]OPEX IL'!#REF!</definedName>
    <definedName name="TextRefCopy10">#REF!</definedName>
    <definedName name="TextRefCopy2">#REF!</definedName>
    <definedName name="TextRefCopy36">'[32]דוח על השינויים בהון 2010'!$Q$97</definedName>
    <definedName name="TextRefCopy39">'[32]דוח על השינויים בהון 2010'!$C$33</definedName>
    <definedName name="TextRefCopy5">#REF!</definedName>
    <definedName name="TextRefCopy52">#REF!</definedName>
    <definedName name="TextRefCopy54">#REF!</definedName>
    <definedName name="TextRefCopy68">#REF!</definedName>
    <definedName name="TextRefCopy69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RangeCount" hidden="1">2</definedName>
    <definedName name="Total">#REF!</definedName>
    <definedName name="Total__US">[33]c.o.s!#REF!</definedName>
    <definedName name="Total_M_S">'[13]Customer Support Group'!$A$195:$F$196</definedName>
    <definedName name="Total_Mobile">'[12]Budget New'!#REF!</definedName>
    <definedName name="Total_OP_MM">'[12]Budget New'!#REF!</definedName>
    <definedName name="Trial_Balance" hidden="1">#REF!</definedName>
    <definedName name="Trigger_1">#REF!</definedName>
    <definedName name="Trigger_cost">[30]Assumptions!#REF!</definedName>
    <definedName name="Trigger_Cost_Min">[30]Assumptions!#REF!</definedName>
    <definedName name="trigger_cost_np">#REF!</definedName>
    <definedName name="Trigger_Cost_Switching">[30]Assumptions!#REF!</definedName>
    <definedName name="Unit_Price">[33]c.o.s!#REF!</definedName>
    <definedName name="US">'[28]Financial Summary'!$B$37</definedName>
    <definedName name="US_Sallary_Overhead">[4]Assumptions!#REF!</definedName>
    <definedName name="US_Share">'[18]Overall market'!#REF!</definedName>
    <definedName name="USD">[34]WP!$C$4</definedName>
    <definedName name="USD_2">#REF!</definedName>
    <definedName name="VAS_1">[1]מחירון!$A$3:$D$9</definedName>
    <definedName name="VAS_1_EXTRA">[1]מחירון!$D$10</definedName>
    <definedName name="VAS_2">[1]מחירון!$A$13:$D$19</definedName>
    <definedName name="VAS_2_EXTRA">[1]מחירון!$D$20</definedName>
    <definedName name="VAS_3">[1]מחירון!$A$23:$D$29</definedName>
    <definedName name="VAS_3_EXTRA">[1]מחירון!$D$30</definedName>
    <definedName name="VAS_CSR">[1]מחירון!#REF!</definedName>
    <definedName name="VAS_CSR_BUS">[1]מחירון!#REF!</definedName>
    <definedName name="VAS_CSR_BUS_EXTRA">[1]מחירון!#REF!</definedName>
    <definedName name="VAS_CSR_EXTRA">[1]מחירון!#REF!</definedName>
    <definedName name="VAS_TECH">[1]מחירון!#REF!</definedName>
    <definedName name="VAS_TECH_EXTRA">[1]מחירון!#REF!</definedName>
    <definedName name="VAT">[19]WP!#REF!</definedName>
    <definedName name="VOICE">[1]מחירון!#REF!</definedName>
    <definedName name="VOICE_CSR">[1]מחירון!#REF!</definedName>
    <definedName name="VOICE_CSR_BUS">[1]מחירון!#REF!</definedName>
    <definedName name="VOICE_CSR_BUS_EXTRA">[1]מחירון!#REF!</definedName>
    <definedName name="VOICE_CSR_EXTRA">[1]מחירון!#REF!</definedName>
    <definedName name="VOICE_EXTRA">[1]מחירון!#REF!</definedName>
    <definedName name="VOICE_עיסקי">[23]מחירון!$A$63:$D$69</definedName>
    <definedName name="w">'[18]Overall market'!#REF!</definedName>
    <definedName name="_xlnm.Print_Area" localSheetId="0">Summary!$A$1:$AB$52</definedName>
    <definedName name="wrn.Aging._.and._.Trend._.Analysis." hidden="1">{#N/A,#N/A,FALSE,"Aging Summary";#N/A,#N/A,FALSE,"Ratio Analysis";#N/A,#N/A,FALSE,"Test 120 Day Accts";#N/A,#N/A,FALSE,"Tickmarks"}</definedName>
    <definedName name="wrn.השוואה._.דוח._.כספי." hidden="1">{"מאזן אחוזים",#N/A,FALSE,"מאזן";"רוה""ס אחוזים",#N/A,FALSE,"רוה""ס";"תזרים אחוזים",#N/A,FALSE,"תזרים";"מגזרים אחוזים",#N/A,FALSE,"מגזרים"}</definedName>
    <definedName name="wrn.מאזן_בוחן_כללי." hidden="1">{#N/A,#N/A,FALSE,"מאזן בוחן";"כל_מאזן_בוחן",#N/A,FALSE,"מאזן בוחן"}</definedName>
    <definedName name="wrn.נתוני._.דוח._.כספי." hidden="1">{#N/A,#N/A,FALSE,"מאזן";#N/A,#N/A,FALSE,"רוה""ס";#N/A,#N/A,FALSE,"שינויים בהון";#N/A,#N/A,FALSE,"תזרים";#N/A,#N/A,FALSE,"מגזרים";#N/A,#N/A,FALSE,"שעח"}</definedName>
    <definedName name="wrn.סעיפי_מאזן_בוחן.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WWS">'[12]Budget New'!#REF!</definedName>
    <definedName name="year">#REF!</definedName>
    <definedName name="אאא" hidden="1">{#N/A,#N/A,FALSE,"מאזן בוחן";"כל_מאזן_בוחן",#N/A,FALSE,"מאזן בוחן"}</definedName>
    <definedName name="אאא1" hidden="1">{#N/A,#N/A,FALSE,"מאזן בוחן";"כל_מאזן_בוחן",#N/A,FALSE,"מאזן בוחן"}</definedName>
    <definedName name="אנליטי_הפסד">#REF!</definedName>
    <definedName name="אנליטי_מאזן">#REF!</definedName>
    <definedName name="אנליטי3">#REF!</definedName>
    <definedName name="אר">'[35]פקודות נוספות קדנט בע"מ'!$W$4:$W$150</definedName>
    <definedName name="באור_רכוש_קבוע">#REF!</definedName>
    <definedName name="באורים">#REF!</definedName>
    <definedName name="באורים_הגשה">#REF!</definedName>
    <definedName name="ביאור_אופציות">#REF!</definedName>
    <definedName name="ביאור_הלוואות">[36]תזרים!#REF!</definedName>
    <definedName name="ביאור_מופ">[36]תזרים!#REF!</definedName>
    <definedName name="בככ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בככ1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דו_ח_תזרים">#REF!</definedName>
    <definedName name="דוח_למס">#REF!</definedName>
    <definedName name="דוח_על_השינויים">#REF!</definedName>
    <definedName name="דוח_תזרים">#REF!</definedName>
    <definedName name="דוח_תזרים_ארהב">#REF!</definedName>
    <definedName name="דוח_תזרים_הגשה">#REF!</definedName>
    <definedName name="דוח_תזרים_ישראל">#REF!</definedName>
    <definedName name="דוח_תזרים_צרפת">#REF!</definedName>
    <definedName name="דוח_תזרים_קיימן">#REF!</definedName>
    <definedName name="דוחות_שח">#REF!</definedName>
    <definedName name="דולר_1296">#REF!</definedName>
    <definedName name="דולר_מרץ">#REF!</definedName>
    <definedName name="הדפסת_דוח_מתכונת_הגשה">[0]!הדפסת_דוח_מתכונת_הגשה</definedName>
    <definedName name="הוצאות_מימון_95">'[37]דוחות LTD'!#REF!</definedName>
    <definedName name="הכנסות">'[38]דוחות LTD'!#REF!</definedName>
    <definedName name="העמסה">[36]תזרים!#REF!</definedName>
    <definedName name="העמסת_הוצאות_כלליות">#REF!</definedName>
    <definedName name="הפסד_דולר">#REF!</definedName>
    <definedName name="הרחבות_VOICE">[1]מחירון!#REF!</definedName>
    <definedName name="הרחבות_VOICE_EXTRA">[1]מחירון!#REF!</definedName>
    <definedName name="השתתפות_מדען">[36]תזרים!#REF!</definedName>
    <definedName name="התאמת_יתרות_פתיחה">#REF!</definedName>
    <definedName name="התחייבויות">#REF!</definedName>
    <definedName name="התחייבויות_תלויות">#REF!</definedName>
    <definedName name="וווווו">#REF!</definedName>
    <definedName name="זכאים">[36]תזרים!#REF!</definedName>
    <definedName name="חו_זים_בינחברתיים">#REF!</definedName>
    <definedName name="חוז_בינחברתי">#REF!</definedName>
    <definedName name="חייבים">[36]תזרים!#REF!</definedName>
    <definedName name="לקוחות">#REF!</definedName>
    <definedName name="מאזן">#REF!</definedName>
    <definedName name="מאזן_">#REF!</definedName>
    <definedName name="מאזן_אקטיב_ארהב">#REF!</definedName>
    <definedName name="מאזן_אקטיב_הגשה">#REF!</definedName>
    <definedName name="מאזן_אקטיב_ישראל">#REF!</definedName>
    <definedName name="מאזן_אקטיב_צרפת">#REF!</definedName>
    <definedName name="מאזן_אקטיב_קיימן">[39]BS!#REF!</definedName>
    <definedName name="מאזן_בוחן_כללי_1" hidden="1">{#N/A,#N/A,FALSE,"מאזן בוחן";"כל_מאזן_בוחן",#N/A,FALSE,"מאזן בוחן"}</definedName>
    <definedName name="מאזן_בוחן_כללי1" hidden="1">{#N/A,#N/A,FALSE,"מאזן בוחן";"כל_מאזן_בוחן",#N/A,FALSE,"מאזן בוחן"}</definedName>
    <definedName name="מאזן_בוחן_סופי">'[40]פקודות נוספות קדנט בע"מ'!$W$4:$W$150</definedName>
    <definedName name="מאזן_דולר">#REF!,#REF!,#REF!</definedName>
    <definedName name="מאזן_פאסיב_ארהב">#REF!</definedName>
    <definedName name="מאזן_פאסיב_הגשה">#REF!</definedName>
    <definedName name="מאזן_פאסיב_ישראל">#REF!</definedName>
    <definedName name="מאזן_פאסיב_צרפת">#REF!</definedName>
    <definedName name="מאזן_פאסיב_קיימן">[39]BS!#REF!</definedName>
    <definedName name="מגעי_IP">[1]מחירון!$F$13:$I$19</definedName>
    <definedName name="מגעי_IP_EXTRA">[1]מחירון!$I$20</definedName>
    <definedName name="מופ">#REF!</definedName>
    <definedName name="מחיר_95">#REF!</definedName>
    <definedName name="מחיר_95_חדש">#REF!</definedName>
    <definedName name="מחיר_96">#REF!</definedName>
    <definedName name="מחיר_96_חדש">#REF!</definedName>
    <definedName name="מחיר_97">#REF!</definedName>
    <definedName name="מחיר_מלא95">#REF!</definedName>
    <definedName name="מחיר_מלא96">#REF!</definedName>
    <definedName name="מכירות">#REF!</definedName>
    <definedName name="מכירות_הדדיות">#REF!</definedName>
    <definedName name="ממוצע">'[41]מדדים ושע"ח'!$L$36</definedName>
    <definedName name="מעגל_הלוואות_לזמן_ארוך">#REF!</definedName>
    <definedName name="מעגל_הלוואות_לזמן_ארוך_שניתנו">#REF!</definedName>
    <definedName name="מעגל_השקעות_לזמן_ארוך">#REF!</definedName>
    <definedName name="מעגל_מיסים_נדחים">#REF!</definedName>
    <definedName name="מעגל_ניירות_ערך">#REF!</definedName>
    <definedName name="מעגל_פקדונות_לזמן_ארוך">#REF!</definedName>
    <definedName name="מעגל_פקדונות_לזמן_קצר">#REF!</definedName>
    <definedName name="מעגל_רכוש_קבוע">#REF!</definedName>
    <definedName name="נטישה">[22]מחירון!$AH$15</definedName>
    <definedName name="נייר_עבודה_תזרים">#REF!</definedName>
    <definedName name="ניירות_ערך">[36]תזרים!#REF!</definedName>
    <definedName name="נכסים">#REF!</definedName>
    <definedName name="סבירות_מימון">#REF!</definedName>
    <definedName name="סעיפי_מאזן_בוחן_1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ספקים">#REF!</definedName>
    <definedName name="ע6">[42]FSA!#REF!</definedName>
    <definedName name="עלות_המכר">#REF!</definedName>
    <definedName name="עמוד_אינדקס">#REF!</definedName>
    <definedName name="עמוד_פתיחה">#REF!</definedName>
    <definedName name="פגישה">[1]מחירון!#REF!</definedName>
    <definedName name="פגישה_EXTRA">[1]מחירון!#REF!</definedName>
    <definedName name="פחת_דולרי">[36]תזרים!#REF!</definedName>
    <definedName name="פחת_שקלים">[36]תזרים!#REF!</definedName>
    <definedName name="פקודות">'[43]מאזן בוחן'!#REF!</definedName>
    <definedName name="פקודות_נוספות">#REF!</definedName>
    <definedName name="פריסת_הטבות">#REF!</definedName>
    <definedName name="פרמיה">#REF!</definedName>
    <definedName name="רדומים">[1]מחירון!#REF!</definedName>
    <definedName name="רדומים_CSR">[1]מחירון!#REF!</definedName>
    <definedName name="רדומים_CSR_EXTRA">[1]מחירון!#REF!</definedName>
    <definedName name="רדומים_EXTRA">[1]מחירון!#REF!</definedName>
    <definedName name="רוה">'[43]רווה"ס'!#REF!</definedName>
    <definedName name="רוה_חודשי">#REF!</definedName>
    <definedName name="רוה_מצטבר">#REF!</definedName>
    <definedName name="רוו">[1]מחירון!#REF!</definedName>
    <definedName name="רווהפ">#REF!</definedName>
    <definedName name="רווח_והפסד___השוואה_אנליטית">#REF!</definedName>
    <definedName name="רווח_והפסד_ארהב">#REF!</definedName>
    <definedName name="רווח_והפסד_הגשה">#REF!</definedName>
    <definedName name="רווח_והפסד_ישראל">#REF!</definedName>
    <definedName name="רווח_והפסד_צרפת">'[39]P&amp;L '!#REF!</definedName>
    <definedName name="רווח_והפסד_קיימן">'[39]P&amp;L '!#REF!</definedName>
    <definedName name="רכוש_קבוע">[36]תזרים!#REF!</definedName>
    <definedName name="רשתות_TECH">[1]מחירון!#REF!</definedName>
    <definedName name="רשתות_TECH_EXTRA">[1]מחירון!#REF!</definedName>
    <definedName name="רשתות_עיסקי">[23]מחירון!$S$13:$V$19</definedName>
    <definedName name="רשתות_עיסקי_EXTRA">[22]מחירון!$V$20</definedName>
    <definedName name="ש107">'[25]GL Ltd'!#REF!</definedName>
    <definedName name="שדרוג_IP">[1]מחירון!$F$3:$I$9</definedName>
    <definedName name="שדרוג_IP_EXTRA">[1]מחירון!$I$10</definedName>
    <definedName name="שיווק">#REF!</definedName>
    <definedName name="שימור">[1]מחירון!#REF!</definedName>
    <definedName name="שימור_EXTRA">[1]מחירון!#REF!</definedName>
    <definedName name="שיפורים_במושכר">[36]תזרים!#REF!</definedName>
    <definedName name="שע_ח">#REF!</definedName>
    <definedName name="שע_ח_כתר_נורבגי">'[38]נתונים לשינוי'!#REF!</definedName>
    <definedName name="שעח">#REF!</definedName>
    <definedName name="שערי_חליפין">#REF!</definedName>
    <definedName name="ת_ד_CSR">[1]מחירון!#REF!</definedName>
    <definedName name="ת_ד_CSR_BUS">[1]מחירון!#REF!</definedName>
    <definedName name="תד_CSR_BUS_EXTRA">[1]מחירון!#REF!</definedName>
    <definedName name="תד_CSR_EXTRA">[1]מחירון!#REF!</definedName>
    <definedName name="תד_TECH">[1]מחירון!#REF!</definedName>
    <definedName name="תד_TECH_EXTRA">[1]מחירון!#REF!</definedName>
    <definedName name="תזרים">#REF!</definedName>
    <definedName name="תזרים_הגשה">#REF!</definedName>
    <definedName name="תיבות_דואר">[1]מחירון!#REF!</definedName>
    <definedName name="תיבות_דואר_EXTRA">[1]מחירון!#REF!</definedName>
    <definedName name="תיקון_פיצויים_וחופשה">[36]תזרים!#REF!</definedName>
    <definedName name="תיקון_רכוש_קבוע">[36]תזרים!#REF!</definedName>
    <definedName name="תלויות">[36]תזרים!#REF!</definedName>
    <definedName name="תמצית_לPPM">#REF!</definedName>
    <definedName name="תנועה_בקרן_אופציות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J8" i="4" l="1"/>
  <c r="J9" i="4"/>
  <c r="J10" i="4"/>
  <c r="J11" i="4"/>
  <c r="J12" i="4"/>
  <c r="P10" i="4"/>
  <c r="P11" i="4"/>
  <c r="P12" i="4"/>
  <c r="P9" i="4"/>
  <c r="K11" i="4"/>
  <c r="K12" i="4"/>
  <c r="K10" i="4"/>
  <c r="K9" i="4"/>
  <c r="B3" i="4" l="1"/>
  <c r="O12" i="4" l="1"/>
  <c r="N12" i="4" l="1"/>
  <c r="O11" i="4"/>
  <c r="N11" i="4" l="1"/>
  <c r="N10" i="4" l="1"/>
  <c r="O10" i="4"/>
  <c r="O9" i="4"/>
  <c r="N9" i="4"/>
  <c r="C11" i="1" l="1"/>
  <c r="T31" i="1" l="1"/>
  <c r="C20" i="1" l="1"/>
  <c r="C17" i="1"/>
  <c r="V31" i="1" l="1"/>
  <c r="C14" i="1" l="1"/>
</calcChain>
</file>

<file path=xl/sharedStrings.xml><?xml version="1.0" encoding="utf-8"?>
<sst xmlns="http://schemas.openxmlformats.org/spreadsheetml/2006/main" count="30" uniqueCount="30">
  <si>
    <t>Month</t>
  </si>
  <si>
    <t>Payroll % out of burn rate</t>
  </si>
  <si>
    <t>Dashboard information as of:</t>
  </si>
  <si>
    <t>Cash Balance</t>
  </si>
  <si>
    <t># of Employees</t>
  </si>
  <si>
    <t>Other expenses</t>
  </si>
  <si>
    <t>B. Balance</t>
  </si>
  <si>
    <t>Payroll expenses</t>
  </si>
  <si>
    <t>Monthly Expenses By Type</t>
  </si>
  <si>
    <t>Monthly Booking</t>
  </si>
  <si>
    <t>Ending Cash Balance (US$)</t>
  </si>
  <si>
    <t>Monthly Head Count &amp; Expenses Per HC</t>
  </si>
  <si>
    <t>Company Ltd.</t>
  </si>
  <si>
    <t>Budget monthly booking</t>
  </si>
  <si>
    <t>Actual monthly booking</t>
  </si>
  <si>
    <t>Budget monthly gross burn rate</t>
  </si>
  <si>
    <t>Actual monthly gross burn rate</t>
  </si>
  <si>
    <t>Budget monthly net burn rate</t>
  </si>
  <si>
    <t>Actual monthly net burn rate</t>
  </si>
  <si>
    <t>Actual head count</t>
  </si>
  <si>
    <t>Actual monthly payroll expenses</t>
  </si>
  <si>
    <t>Actual other expenses</t>
  </si>
  <si>
    <t>Actual expenses per HC</t>
  </si>
  <si>
    <t>Cash (end of month)</t>
  </si>
  <si>
    <t>Actual MRR</t>
  </si>
  <si>
    <t>Budget MRR</t>
  </si>
  <si>
    <t>Monthly MRR</t>
  </si>
  <si>
    <t>Monthly Gross burn rate</t>
  </si>
  <si>
    <t>Monthly gross burn rate Budget Vs Actual</t>
  </si>
  <si>
    <t>Monthly Booking Budget Vs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</si>
</sst>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[$-409]mmmm\-yy;@"/>
    <numFmt numFmtId="166" formatCode="_(* #,##0_);_(* \(#,##0\);_(* &quot;-&quot;??_);_(@_)"/>
    <numFmt numFmtId="167" formatCode="&quot;$&quot;#,##0"/>
    <numFmt numFmtId="168" formatCode="[$-409]mmm\-yy;@"/>
    <numFmt numFmtId="173" formatCode="#,##0.0_);\(#,##0.0\)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9" tint="-0.499984740745262"/>
      <name val="Arial"/>
      <family val="2"/>
      <scheme val="minor"/>
    </font>
    <font>
      <sz val="11"/>
      <color theme="5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  <scheme val="minor"/>
    </font>
    <font>
      <b/>
      <u/>
      <sz val="18"/>
      <color theme="0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color theme="1"/>
      <name val="Arial"/>
      <family val="2"/>
      <scheme val="minor"/>
    </font>
    <font>
      <sz val="6"/>
      <color theme="1"/>
      <name val="Arial"/>
      <family val="2"/>
      <scheme val="minor"/>
    </font>
    <font>
      <sz val="5"/>
      <color theme="1"/>
      <name val="Arial"/>
      <family val="2"/>
      <scheme val="minor"/>
    </font>
    <font>
      <sz val="10"/>
      <name val="Arial"/>
      <charset val="177"/>
    </font>
    <font>
      <sz val="1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8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6DAC4"/>
        <bgColor indexed="64"/>
      </patternFill>
    </fill>
    <fill>
      <gradientFill>
        <stop position="0">
          <color theme="0"/>
        </stop>
        <stop position="1">
          <color rgb="FFCEE5E8"/>
        </stop>
      </gradient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6DAC4"/>
      </left>
      <right/>
      <top/>
      <bottom/>
      <diagonal/>
    </border>
    <border>
      <left/>
      <right style="medium">
        <color rgb="FFF6DAC4"/>
      </right>
      <top/>
      <bottom/>
      <diagonal/>
    </border>
    <border>
      <left style="medium">
        <color rgb="FFF6DAC4"/>
      </left>
      <right/>
      <top/>
      <bottom style="medium">
        <color rgb="FFF6DAC4"/>
      </bottom>
      <diagonal/>
    </border>
    <border>
      <left/>
      <right/>
      <top/>
      <bottom style="medium">
        <color rgb="FFF6DAC4"/>
      </bottom>
      <diagonal/>
    </border>
    <border>
      <left/>
      <right style="medium">
        <color rgb="FFF6DAC4"/>
      </right>
      <top/>
      <bottom style="medium">
        <color rgb="FFF6DAC4"/>
      </bottom>
      <diagonal/>
    </border>
    <border>
      <left style="medium">
        <color rgb="FFF6DAC4"/>
      </left>
      <right/>
      <top style="medium">
        <color rgb="FFF6DAC4"/>
      </top>
      <bottom/>
      <diagonal/>
    </border>
    <border>
      <left/>
      <right/>
      <top style="medium">
        <color rgb="FFF6DAC4"/>
      </top>
      <bottom/>
      <diagonal/>
    </border>
    <border>
      <left/>
      <right style="medium">
        <color rgb="FFF6DAC4"/>
      </right>
      <top style="medium">
        <color rgb="FFF6DAC4"/>
      </top>
      <bottom/>
      <diagonal/>
    </border>
    <border>
      <left style="medium">
        <color rgb="FFF6DAC4"/>
      </left>
      <right/>
      <top style="medium">
        <color rgb="FFF6DAC4"/>
      </top>
      <bottom style="medium">
        <color rgb="FFF6DAC4"/>
      </bottom>
      <diagonal/>
    </border>
    <border>
      <left/>
      <right/>
      <top style="medium">
        <color rgb="FFF6DAC4"/>
      </top>
      <bottom style="medium">
        <color rgb="FFF6DAC4"/>
      </bottom>
      <diagonal/>
    </border>
    <border>
      <left/>
      <right style="medium">
        <color rgb="FFF6DAC4"/>
      </right>
      <top style="medium">
        <color rgb="FFF6DAC4"/>
      </top>
      <bottom style="medium">
        <color rgb="FFF6DAC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100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166" fontId="0" fillId="0" borderId="4" xfId="1" applyNumberFormat="1" applyFont="1" applyBorder="1"/>
    <xf numFmtId="166" fontId="0" fillId="0" borderId="0" xfId="1" applyNumberFormat="1" applyFont="1"/>
    <xf numFmtId="0" fontId="0" fillId="0" borderId="4" xfId="0" applyBorder="1"/>
    <xf numFmtId="43" fontId="0" fillId="0" borderId="5" xfId="1" applyFont="1" applyBorder="1"/>
    <xf numFmtId="43" fontId="0" fillId="0" borderId="7" xfId="1" applyFont="1" applyBorder="1"/>
    <xf numFmtId="43" fontId="0" fillId="0" borderId="6" xfId="1" applyFont="1" applyBorder="1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9" xfId="0" applyBorder="1"/>
    <xf numFmtId="0" fontId="4" fillId="2" borderId="0" xfId="0" applyFont="1" applyFill="1"/>
    <xf numFmtId="168" fontId="0" fillId="0" borderId="8" xfId="0" applyNumberFormat="1" applyBorder="1" applyAlignment="1">
      <alignment horizontal="left"/>
    </xf>
    <xf numFmtId="166" fontId="0" fillId="0" borderId="0" xfId="0" applyNumberFormat="1"/>
    <xf numFmtId="43" fontId="16" fillId="0" borderId="0" xfId="1" applyFont="1"/>
    <xf numFmtId="166" fontId="0" fillId="0" borderId="8" xfId="1" applyNumberFormat="1" applyFont="1" applyFill="1" applyBorder="1"/>
    <xf numFmtId="166" fontId="0" fillId="0" borderId="4" xfId="1" applyNumberFormat="1" applyFont="1" applyFill="1" applyBorder="1"/>
    <xf numFmtId="0" fontId="0" fillId="0" borderId="0" xfId="0" applyBorder="1"/>
    <xf numFmtId="0" fontId="5" fillId="2" borderId="0" xfId="0" applyFont="1" applyFill="1" applyBorder="1"/>
    <xf numFmtId="167" fontId="6" fillId="4" borderId="0" xfId="1" applyNumberFormat="1" applyFont="1" applyFill="1" applyBorder="1" applyAlignment="1">
      <alignment vertical="center"/>
    </xf>
    <xf numFmtId="0" fontId="0" fillId="2" borderId="0" xfId="0" applyFill="1" applyBorder="1"/>
    <xf numFmtId="0" fontId="5" fillId="2" borderId="0" xfId="0" applyFont="1" applyFill="1" applyBorder="1" applyAlignment="1">
      <alignment wrapText="1"/>
    </xf>
    <xf numFmtId="165" fontId="6" fillId="4" borderId="0" xfId="1" applyNumberFormat="1" applyFont="1" applyFill="1" applyBorder="1" applyAlignment="1">
      <alignment vertical="center"/>
    </xf>
    <xf numFmtId="167" fontId="10" fillId="4" borderId="0" xfId="1" applyNumberFormat="1" applyFont="1" applyFill="1" applyBorder="1" applyAlignment="1">
      <alignment horizontal="center" vertical="center"/>
    </xf>
    <xf numFmtId="5" fontId="11" fillId="4" borderId="0" xfId="3" applyNumberFormat="1" applyFont="1" applyFill="1" applyBorder="1" applyAlignment="1">
      <alignment horizontal="center" vertical="center"/>
    </xf>
    <xf numFmtId="166" fontId="0" fillId="0" borderId="0" xfId="1" applyNumberFormat="1" applyFont="1" applyBorder="1"/>
    <xf numFmtId="0" fontId="9" fillId="2" borderId="0" xfId="0" applyFont="1" applyFill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horizontal="center" wrapText="1"/>
    </xf>
    <xf numFmtId="5" fontId="8" fillId="0" borderId="0" xfId="1" applyNumberFormat="1" applyFont="1" applyBorder="1" applyAlignment="1">
      <alignment horizontal="right" vertical="center"/>
    </xf>
    <xf numFmtId="5" fontId="8" fillId="0" borderId="0" xfId="1" applyNumberFormat="1" applyFont="1" applyBorder="1" applyAlignment="1">
      <alignment vertical="center"/>
    </xf>
    <xf numFmtId="5" fontId="8" fillId="0" borderId="0" xfId="1" applyNumberFormat="1" applyFont="1" applyBorder="1" applyAlignment="1">
      <alignment horizontal="left" vertical="center"/>
    </xf>
    <xf numFmtId="5" fontId="17" fillId="0" borderId="0" xfId="1" applyNumberFormat="1" applyFont="1" applyBorder="1" applyAlignment="1">
      <alignment vertical="center"/>
    </xf>
    <xf numFmtId="5" fontId="18" fillId="0" borderId="0" xfId="1" applyNumberFormat="1" applyFont="1" applyBorder="1" applyAlignment="1">
      <alignment vertical="center"/>
    </xf>
    <xf numFmtId="5" fontId="1" fillId="0" borderId="0" xfId="1" applyNumberFormat="1" applyBorder="1" applyAlignment="1">
      <alignment vertical="center"/>
    </xf>
    <xf numFmtId="0" fontId="2" fillId="0" borderId="0" xfId="0" applyFont="1" applyBorder="1"/>
    <xf numFmtId="43" fontId="0" fillId="0" borderId="4" xfId="1" applyFont="1" applyFill="1" applyBorder="1"/>
    <xf numFmtId="9" fontId="0" fillId="0" borderId="8" xfId="2" applyFont="1" applyFill="1" applyBorder="1"/>
    <xf numFmtId="43" fontId="0" fillId="0" borderId="8" xfId="1" applyFont="1" applyFill="1" applyBorder="1"/>
    <xf numFmtId="0" fontId="22" fillId="5" borderId="0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11" xfId="0" applyBorder="1"/>
    <xf numFmtId="0" fontId="20" fillId="5" borderId="1" xfId="0" applyFont="1" applyFill="1" applyBorder="1" applyAlignment="1">
      <alignment wrapText="1"/>
    </xf>
    <xf numFmtId="0" fontId="20" fillId="5" borderId="2" xfId="0" applyFont="1" applyFill="1" applyBorder="1" applyAlignment="1">
      <alignment wrapText="1"/>
    </xf>
    <xf numFmtId="0" fontId="20" fillId="5" borderId="3" xfId="0" applyFont="1" applyFill="1" applyBorder="1" applyAlignment="1">
      <alignment wrapText="1"/>
    </xf>
    <xf numFmtId="0" fontId="4" fillId="2" borderId="12" xfId="0" applyFont="1" applyFill="1" applyBorder="1"/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9" fillId="2" borderId="10" xfId="0" applyFont="1" applyFill="1" applyBorder="1" applyAlignment="1">
      <alignment horizontal="right" wrapText="1"/>
    </xf>
    <xf numFmtId="0" fontId="8" fillId="0" borderId="11" xfId="0" applyFont="1" applyBorder="1" applyAlignment="1">
      <alignment horizontal="left"/>
    </xf>
    <xf numFmtId="5" fontId="8" fillId="0" borderId="10" xfId="1" applyNumberFormat="1" applyFont="1" applyBorder="1" applyAlignment="1">
      <alignment horizontal="right" vertical="center"/>
    </xf>
    <xf numFmtId="0" fontId="0" fillId="0" borderId="12" xfId="0" applyBorder="1"/>
    <xf numFmtId="0" fontId="0" fillId="0" borderId="14" xfId="0" applyBorder="1"/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166" fontId="0" fillId="0" borderId="10" xfId="1" applyNumberFormat="1" applyFont="1" applyBorder="1"/>
    <xf numFmtId="0" fontId="8" fillId="0" borderId="10" xfId="0" applyFont="1" applyBorder="1" applyAlignment="1">
      <alignment horizontal="center" wrapText="1"/>
    </xf>
    <xf numFmtId="5" fontId="1" fillId="0" borderId="10" xfId="1" applyNumberFormat="1" applyBorder="1" applyAlignment="1">
      <alignment vertical="center"/>
    </xf>
    <xf numFmtId="0" fontId="13" fillId="3" borderId="15" xfId="0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right" vertical="center"/>
    </xf>
    <xf numFmtId="165" fontId="14" fillId="3" borderId="16" xfId="0" applyNumberFormat="1" applyFont="1" applyFill="1" applyBorder="1" applyAlignment="1">
      <alignment horizontal="center" vertical="center"/>
    </xf>
    <xf numFmtId="0" fontId="3" fillId="3" borderId="16" xfId="0" applyFont="1" applyFill="1" applyBorder="1"/>
    <xf numFmtId="0" fontId="3" fillId="3" borderId="17" xfId="0" applyFont="1" applyFill="1" applyBorder="1"/>
    <xf numFmtId="0" fontId="13" fillId="3" borderId="1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165" fontId="14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/>
    <xf numFmtId="0" fontId="3" fillId="3" borderId="14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43" fontId="0" fillId="0" borderId="0" xfId="0" applyNumberFormat="1"/>
    <xf numFmtId="5" fontId="11" fillId="6" borderId="10" xfId="3" applyNumberFormat="1" applyFont="1" applyFill="1" applyBorder="1" applyAlignment="1">
      <alignment horizontal="center" vertical="center"/>
    </xf>
    <xf numFmtId="5" fontId="11" fillId="6" borderId="0" xfId="3" applyNumberFormat="1" applyFont="1" applyFill="1" applyBorder="1" applyAlignment="1">
      <alignment horizontal="center" vertical="center"/>
    </xf>
    <xf numFmtId="5" fontId="11" fillId="6" borderId="11" xfId="3" applyNumberFormat="1" applyFont="1" applyFill="1" applyBorder="1" applyAlignment="1">
      <alignment horizontal="center" vertical="center"/>
    </xf>
    <xf numFmtId="173" fontId="11" fillId="6" borderId="15" xfId="3" applyNumberFormat="1" applyFont="1" applyFill="1" applyBorder="1" applyAlignment="1">
      <alignment horizontal="center" vertical="center"/>
    </xf>
    <xf numFmtId="173" fontId="11" fillId="6" borderId="16" xfId="3" applyNumberFormat="1" applyFont="1" applyFill="1" applyBorder="1" applyAlignment="1">
      <alignment horizontal="center" vertical="center"/>
    </xf>
    <xf numFmtId="173" fontId="11" fillId="6" borderId="17" xfId="3" applyNumberFormat="1" applyFont="1" applyFill="1" applyBorder="1" applyAlignment="1">
      <alignment horizontal="center" vertical="center"/>
    </xf>
    <xf numFmtId="173" fontId="11" fillId="6" borderId="12" xfId="3" applyNumberFormat="1" applyFont="1" applyFill="1" applyBorder="1" applyAlignment="1">
      <alignment horizontal="center" vertical="center"/>
    </xf>
    <xf numFmtId="173" fontId="11" fillId="6" borderId="13" xfId="3" applyNumberFormat="1" applyFont="1" applyFill="1" applyBorder="1" applyAlignment="1">
      <alignment horizontal="center" vertical="center"/>
    </xf>
    <xf numFmtId="173" fontId="11" fillId="6" borderId="14" xfId="3" applyNumberFormat="1" applyFont="1" applyFill="1" applyBorder="1" applyAlignment="1">
      <alignment horizontal="center" vertical="center"/>
    </xf>
    <xf numFmtId="0" fontId="23" fillId="0" borderId="16" xfId="0" applyFont="1" applyBorder="1"/>
  </cellXfs>
  <cellStyles count="11">
    <cellStyle name="Comma" xfId="1" builtinId="3"/>
    <cellStyle name="Comma 10" xfId="8"/>
    <cellStyle name="Comma 2 4" xfId="5"/>
    <cellStyle name="Comma 6" xfId="6"/>
    <cellStyle name="Currency" xfId="3" builtinId="4"/>
    <cellStyle name="Normal" xfId="0" builtinId="0"/>
    <cellStyle name="Normal 2" xfId="4"/>
    <cellStyle name="Normal 26" xfId="10"/>
    <cellStyle name="Normal 3" xfId="7"/>
    <cellStyle name="Normal 37" xfId="9"/>
    <cellStyle name="Percent" xfId="2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rgb="FFA50021"/>
        </left>
        <right style="thin">
          <color rgb="FFA50021"/>
        </right>
        <top style="thin">
          <color rgb="FFA50021"/>
        </top>
        <bottom style="thin">
          <color rgb="FFA50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[$-409]mmmm\-yy;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6DAC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2" defaultTableStyle="TableStyleMedium2" defaultPivotStyle="PivotStyleLight16">
    <tableStyle name="Table Style 1" pivot="0" count="0"/>
    <tableStyle name="Table Style 2" pivot="0" count="0"/>
  </tableStyles>
  <colors>
    <mruColors>
      <color rgb="FFCEE5E8"/>
      <color rgb="FFF6DAC4"/>
      <color rgb="FF2C54C4"/>
      <color rgb="FFFFCC00"/>
      <color rgb="FF6F8CDF"/>
      <color rgb="FFFC5F08"/>
      <color rgb="FFF73F0D"/>
      <color rgb="FF04AC8C"/>
      <color rgb="FFA50021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59515287861745"/>
          <c:y val="0.12585457749688553"/>
          <c:w val="0.79880969424276516"/>
          <c:h val="0.7482908450062288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3D5-4913-85DC-CEB02AB45F67}"/>
              </c:ext>
            </c:extLst>
          </c:dPt>
          <c:dPt>
            <c:idx val="1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3D5-4913-85DC-CEB02AB45F67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09-4E2C-8B86-5B9D390728FB}"/>
              </c:ext>
            </c:extLst>
          </c:dPt>
          <c:dPt>
            <c:idx val="3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409-4E2C-8B86-5B9D390728FB}"/>
              </c:ext>
            </c:extLst>
          </c:dPt>
          <c:dPt>
            <c:idx val="4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409-4E2C-8B86-5B9D390728FB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409-4E2C-8B86-5B9D390728FB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0.29720167009032422"/>
                  <c:y val="-0.146925257978284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3D5-4913-85DC-CEB02AB45F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50255369562786"/>
                  <c:y val="8.44722607576630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D5-4913-85DC-CEB02AB45F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Summary!$M$30:$V$30</c:f>
              <c:strCache>
                <c:ptCount val="10"/>
                <c:pt idx="7">
                  <c:v>Payroll expenses</c:v>
                </c:pt>
                <c:pt idx="9">
                  <c:v>Other expenses</c:v>
                </c:pt>
              </c:strCache>
            </c:strRef>
          </c:cat>
          <c:val>
            <c:numRef>
              <c:f>Summary!$M$31:$V$31</c:f>
              <c:numCache>
                <c:formatCode>"$"#,##0_);\("$"#,##0\)</c:formatCode>
                <c:ptCount val="10"/>
                <c:pt idx="7">
                  <c:v>320000</c:v>
                </c:pt>
                <c:pt idx="9">
                  <c:v>208000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D5-4913-85DC-CEB02AB45F6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8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Data!$C$7</c:f>
              <c:strCache>
                <c:ptCount val="1"/>
                <c:pt idx="0">
                  <c:v>Cash (end of month)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Data!$B$8:$B$12</c:f>
              <c:strCache>
                <c:ptCount val="5"/>
                <c:pt idx="0">
                  <c:v>B. Balance</c:v>
                </c:pt>
                <c:pt idx="1">
                  <c:v>Jan-20</c:v>
                </c:pt>
                <c:pt idx="2">
                  <c:v>Feb-20</c:v>
                </c:pt>
                <c:pt idx="3">
                  <c:v>Mar-20</c:v>
                </c:pt>
                <c:pt idx="4">
                  <c:v>Apr-20</c:v>
                </c:pt>
              </c:strCache>
            </c:strRef>
          </c:cat>
          <c:val>
            <c:numRef>
              <c:f>Data!$C$8:$C$12</c:f>
              <c:numCache>
                <c:formatCode>_(* #,##0_);_(* \(#,##0\);_(* "-"??_);_(@_)</c:formatCode>
                <c:ptCount val="5"/>
                <c:pt idx="0">
                  <c:v>1000000</c:v>
                </c:pt>
                <c:pt idx="1">
                  <c:v>1100000</c:v>
                </c:pt>
                <c:pt idx="2">
                  <c:v>1300000</c:v>
                </c:pt>
                <c:pt idx="3">
                  <c:v>1200000</c:v>
                </c:pt>
                <c:pt idx="4">
                  <c:v>1250000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E3-4BE0-B8EC-D12F56AAB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925736"/>
        <c:axId val="338926128"/>
      </c:lineChart>
      <c:catAx>
        <c:axId val="3389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38926128"/>
        <c:crosses val="autoZero"/>
        <c:auto val="1"/>
        <c:lblAlgn val="ctr"/>
        <c:lblOffset val="100"/>
        <c:noMultiLvlLbl val="1"/>
      </c:catAx>
      <c:valAx>
        <c:axId val="33892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38925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92342680250638"/>
          <c:y val="7.2211436183152233E-2"/>
          <c:w val="0.7465531174985921"/>
          <c:h val="0.56894788405568497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Data!$H$7</c:f>
              <c:strCache>
                <c:ptCount val="1"/>
                <c:pt idx="0">
                  <c:v>Budget monthly gross burn rate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Data!$H$8:$H$12</c15:sqref>
                  </c15:fullRef>
                </c:ext>
              </c:extLst>
              <c:f>Data!$H$9:$H$12</c:f>
              <c:numCache>
                <c:formatCode>_(* #,##0_);_(* \(#,##0\);_(* "-"??_);_(@_)</c:formatCode>
                <c:ptCount val="4"/>
                <c:pt idx="0">
                  <c:v>502000</c:v>
                </c:pt>
                <c:pt idx="1">
                  <c:v>510000</c:v>
                </c:pt>
                <c:pt idx="2">
                  <c:v>520000</c:v>
                </c:pt>
                <c:pt idx="3">
                  <c:v>520000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6-6E93-44AD-A54B-27B3D73D966D}"/>
            </c:ext>
          </c:extLst>
        </c:ser>
        <c:ser>
          <c:idx val="6"/>
          <c:order val="6"/>
          <c:tx>
            <c:strRef>
              <c:f>Data!$I$7</c:f>
              <c:strCache>
                <c:ptCount val="1"/>
                <c:pt idx="0">
                  <c:v>Actual monthly gross burn rate</c:v>
                </c:pt>
              </c:strCache>
            </c:strRef>
          </c:tx>
          <c:spPr>
            <a:solidFill>
              <a:schemeClr val="accent5">
                <a:tint val="9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Data!$I$8:$I$12</c15:sqref>
                  </c15:fullRef>
                </c:ext>
              </c:extLst>
              <c:f>Data!$I$9:$I$12</c:f>
              <c:numCache>
                <c:formatCode>_(* #,##0_);_(* \(#,##0\);_(* "-"??_);_(@_)</c:formatCode>
                <c:ptCount val="4"/>
                <c:pt idx="0">
                  <c:v>505500</c:v>
                </c:pt>
                <c:pt idx="1">
                  <c:v>510000</c:v>
                </c:pt>
                <c:pt idx="2">
                  <c:v>507000</c:v>
                </c:pt>
                <c:pt idx="3">
                  <c:v>528000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7-6E93-44AD-A54B-27B3D73D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328792"/>
        <c:axId val="3913276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Data!$C$7</c15:sqref>
                        </c15:formulaRef>
                      </c:ext>
                    </c:extLst>
                    <c:strCache>
                      <c:ptCount val="1"/>
                      <c:pt idx="0">
                        <c:v>Cash (end of month)</c:v>
                      </c:pt>
                    </c:strCache>
                  </c:strRef>
                </c:tx>
                <c:spPr>
                  <a:solidFill>
                    <a:schemeClr val="accent5">
                      <a:tint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Data!$C$8:$C$12</c15:sqref>
                        </c15:fullRef>
                        <c15:formulaRef>
                          <c15:sqref>Data!$C$9:$C$12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1100000</c:v>
                      </c:pt>
                      <c:pt idx="1">
                        <c:v>1300000</c:v>
                      </c:pt>
                      <c:pt idx="2">
                        <c:v>1200000</c:v>
                      </c:pt>
                      <c:pt idx="3">
                        <c:v>1250000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1-6E93-44AD-A54B-27B3D73D966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Data!$D$7</c15:sqref>
                        </c15:formulaRef>
                      </c:ext>
                    </c:extLst>
                    <c:strCache>
                      <c:ptCount val="1"/>
                      <c:pt idx="0">
                        <c:v>Budget monthly booking</c:v>
                      </c:pt>
                    </c:strCache>
                  </c:strRef>
                </c:tx>
                <c:spPr>
                  <a:solidFill>
                    <a:schemeClr val="accent5">
                      <a:tint val="49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Data!$D$8:$D$12</c15:sqref>
                        </c15:fullRef>
                        <c15:formulaRef>
                          <c15:sqref>Data!$D$9:$D$12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175000</c:v>
                      </c:pt>
                      <c:pt idx="1">
                        <c:v>195000</c:v>
                      </c:pt>
                      <c:pt idx="2">
                        <c:v>215000</c:v>
                      </c:pt>
                      <c:pt idx="3">
                        <c:v>235000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6E93-44AD-A54B-27B3D73D966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Data!$E$7</c15:sqref>
                        </c15:formulaRef>
                      </c:ext>
                    </c:extLst>
                    <c:strCache>
                      <c:ptCount val="1"/>
                      <c:pt idx="0">
                        <c:v>Actual monthly booking</c:v>
                      </c:pt>
                    </c:strCache>
                  </c:strRef>
                </c:tx>
                <c:spPr>
                  <a:solidFill>
                    <a:schemeClr val="accent5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Data!$E$8:$E$12</c15:sqref>
                        </c15:fullRef>
                        <c15:formulaRef>
                          <c15:sqref>Data!$E$9:$E$12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180000</c:v>
                      </c:pt>
                      <c:pt idx="1">
                        <c:v>150000</c:v>
                      </c:pt>
                      <c:pt idx="2">
                        <c:v>250000</c:v>
                      </c:pt>
                      <c:pt idx="3">
                        <c:v>220000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6E93-44AD-A54B-27B3D73D96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Data!$F$7</c15:sqref>
                        </c15:formulaRef>
                      </c:ext>
                    </c:extLst>
                    <c:strCache>
                      <c:ptCount val="1"/>
                      <c:pt idx="0">
                        <c:v>Budget MRR</c:v>
                      </c:pt>
                    </c:strCache>
                  </c:strRef>
                </c:tx>
                <c:spPr>
                  <a:solidFill>
                    <a:schemeClr val="accent5">
                      <a:tint val="6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Data!$F$8:$F$12</c15:sqref>
                        </c15:fullRef>
                        <c15:formulaRef>
                          <c15:sqref>Data!$F$9:$F$12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16000</c:v>
                      </c:pt>
                      <c:pt idx="1">
                        <c:v>18000</c:v>
                      </c:pt>
                      <c:pt idx="2">
                        <c:v>20000</c:v>
                      </c:pt>
                      <c:pt idx="3">
                        <c:v>22000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6E93-44AD-A54B-27B3D73D966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Data!$G$7</c15:sqref>
                        </c15:formulaRef>
                      </c:ext>
                    </c:extLst>
                    <c:strCache>
                      <c:ptCount val="1"/>
                      <c:pt idx="0">
                        <c:v>Actual MRR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Data!$G$8:$G$12</c15:sqref>
                        </c15:fullRef>
                        <c15:formulaRef>
                          <c15:sqref>Data!$G$9:$G$12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15000</c:v>
                      </c:pt>
                      <c:pt idx="1">
                        <c:v>13000</c:v>
                      </c:pt>
                      <c:pt idx="2">
                        <c:v>20000</c:v>
                      </c:pt>
                      <c:pt idx="3">
                        <c:v>19000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6E93-44AD-A54B-27B3D73D96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Data!$J$7</c15:sqref>
                        </c15:formulaRef>
                      </c:ext>
                    </c:extLst>
                    <c:strCache>
                      <c:ptCount val="1"/>
                      <c:pt idx="0">
                        <c:v>Budget monthly net burn rate</c:v>
                      </c:pt>
                    </c:strCache>
                  </c:strRef>
                </c:tx>
                <c:spPr>
                  <a:solidFill>
                    <a:schemeClr val="accent5">
                      <a:shade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Data!$J$8:$J$12</c15:sqref>
                        </c15:fullRef>
                        <c15:formulaRef>
                          <c15:sqref>Data!$J$9:$J$12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327000</c:v>
                      </c:pt>
                      <c:pt idx="1">
                        <c:v>315000</c:v>
                      </c:pt>
                      <c:pt idx="2">
                        <c:v>305000</c:v>
                      </c:pt>
                      <c:pt idx="3">
                        <c:v>285000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6E93-44AD-A54B-27B3D73D966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Data!$K$7</c15:sqref>
                        </c15:formulaRef>
                      </c:ext>
                    </c:extLst>
                    <c:strCache>
                      <c:ptCount val="1"/>
                      <c:pt idx="0">
                        <c:v>Actual monthly net burn rate</c:v>
                      </c:pt>
                    </c:strCache>
                  </c:strRef>
                </c:tx>
                <c:spPr>
                  <a:solidFill>
                    <a:schemeClr val="accent5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Data!$K$8:$K$12</c15:sqref>
                        </c15:fullRef>
                        <c15:formulaRef>
                          <c15:sqref>Data!$K$9:$K$12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325500</c:v>
                      </c:pt>
                      <c:pt idx="1">
                        <c:v>360000</c:v>
                      </c:pt>
                      <c:pt idx="2">
                        <c:v>257000</c:v>
                      </c:pt>
                      <c:pt idx="3">
                        <c:v>308000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6E93-44AD-A54B-27B3D73D966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Data!$L$7</c15:sqref>
                        </c15:formulaRef>
                      </c:ext>
                    </c:extLst>
                    <c:strCache>
                      <c:ptCount val="1"/>
                      <c:pt idx="0">
                        <c:v>Actual head count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Data!$L$8:$L$12</c15:sqref>
                        </c15:fullRef>
                        <c15:formulaRef>
                          <c15:sqref>Data!$L$9:$L$12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  <c:pt idx="0">
                        <c:v>35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40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6E93-44AD-A54B-27B3D73D966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Data!$M$7</c15:sqref>
                        </c15:formulaRef>
                      </c:ext>
                    </c:extLst>
                    <c:strCache>
                      <c:ptCount val="1"/>
                      <c:pt idx="0">
                        <c:v>Actual monthly payroll expenses</c:v>
                      </c:pt>
                    </c:strCache>
                  </c:strRef>
                </c:tx>
                <c:spPr>
                  <a:solidFill>
                    <a:schemeClr val="accent5">
                      <a:shade val="6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Data!$M$8:$M$12</c15:sqref>
                        </c15:fullRef>
                        <c15:formulaRef>
                          <c15:sqref>Data!$M$9:$M$12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303000</c:v>
                      </c:pt>
                      <c:pt idx="1">
                        <c:v>309000</c:v>
                      </c:pt>
                      <c:pt idx="2">
                        <c:v>314000</c:v>
                      </c:pt>
                      <c:pt idx="3">
                        <c:v>320000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6E93-44AD-A54B-27B3D73D966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Data!$N$7</c15:sqref>
                        </c15:formulaRef>
                      </c:ext>
                    </c:extLst>
                    <c:strCache>
                      <c:ptCount val="1"/>
                      <c:pt idx="0">
                        <c:v>Actual other expenses</c:v>
                      </c:pt>
                    </c:strCache>
                  </c:strRef>
                </c:tx>
                <c:spPr>
                  <a:solidFill>
                    <a:schemeClr val="accent5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Data!$N$8:$N$12</c15:sqref>
                        </c15:fullRef>
                        <c15:formulaRef>
                          <c15:sqref>Data!$N$9:$N$12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202500</c:v>
                      </c:pt>
                      <c:pt idx="1">
                        <c:v>201000</c:v>
                      </c:pt>
                      <c:pt idx="2">
                        <c:v>193000</c:v>
                      </c:pt>
                      <c:pt idx="3">
                        <c:v>208000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6E93-44AD-A54B-27B3D73D966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Data!$O$7</c15:sqref>
                        </c15:formulaRef>
                      </c:ext>
                    </c:extLst>
                    <c:strCache>
                      <c:ptCount val="1"/>
                      <c:pt idx="0">
                        <c:v>Payroll % out of burn rate</c:v>
                      </c:pt>
                    </c:strCache>
                  </c:strRef>
                </c:tx>
                <c:spPr>
                  <a:solidFill>
                    <a:schemeClr val="accent5">
                      <a:shade val="4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Data!$O$8:$O$12</c15:sqref>
                        </c15:fullRef>
                        <c15:formulaRef>
                          <c15:sqref>Data!$O$9:$O$12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0.59940652818991103</c:v>
                      </c:pt>
                      <c:pt idx="1">
                        <c:v>0.60588235294117643</c:v>
                      </c:pt>
                      <c:pt idx="2">
                        <c:v>0.61932938856015785</c:v>
                      </c:pt>
                      <c:pt idx="3">
                        <c:v>0.60606060606060608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6E93-44AD-A54B-27B3D73D966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Data!$P$7</c15:sqref>
                        </c15:formulaRef>
                      </c:ext>
                    </c:extLst>
                    <c:strCache>
                      <c:ptCount val="1"/>
                      <c:pt idx="0">
                        <c:v>Actual expenses per HC</c:v>
                      </c:pt>
                    </c:strCache>
                  </c:strRef>
                </c:tx>
                <c:spPr>
                  <a:solidFill>
                    <a:schemeClr val="accent5">
                      <a:shade val="39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Data!$P$8:$P$12</c15:sqref>
                        </c15:fullRef>
                        <c15:formulaRef>
                          <c15:sqref>Data!$P$9:$P$12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14442.857142857143</c:v>
                      </c:pt>
                      <c:pt idx="1">
                        <c:v>13783.783783783783</c:v>
                      </c:pt>
                      <c:pt idx="2">
                        <c:v>13342.105263157895</c:v>
                      </c:pt>
                      <c:pt idx="3">
                        <c:v>13200</c:v>
                      </c:pt>
                    </c:numCache>
                  </c:numRef>
                </c:val>
              </c15:ser>
            </c15:filteredBarSeries>
          </c:ext>
        </c:extLst>
      </c:barChart>
      <c:dateAx>
        <c:axId val="39132879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91327616"/>
        <c:crosses val="autoZero"/>
        <c:auto val="1"/>
        <c:lblOffset val="100"/>
        <c:baseTimeUnit val="months"/>
      </c:dateAx>
      <c:valAx>
        <c:axId val="39132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9132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92342680250638"/>
          <c:y val="7.2211436183152233E-2"/>
          <c:w val="0.7465531174985921"/>
          <c:h val="0.56894788405568497"/>
        </c:manualLayout>
      </c:layout>
      <c:barChart>
        <c:barDir val="col"/>
        <c:grouping val="clustered"/>
        <c:varyColors val="0"/>
        <c:ser>
          <c:idx val="9"/>
          <c:order val="9"/>
          <c:tx>
            <c:strRef>
              <c:f>Data!$L$7</c:f>
              <c:strCache>
                <c:ptCount val="1"/>
                <c:pt idx="0">
                  <c:v>Actual head count</c:v>
                </c:pt>
              </c:strCache>
            </c:strRef>
          </c:tx>
          <c:spPr>
            <a:solidFill>
              <a:schemeClr val="accent5">
                <a:shade val="7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Data!$L$8:$L$12</c15:sqref>
                  </c15:fullRef>
                </c:ext>
              </c:extLst>
              <c:f>Data!$L$9:$L$12</c:f>
              <c:numCache>
                <c:formatCode>_(* #,##0.00_);_(* \(#,##0.00\);_(* "-"??_);_(@_)</c:formatCode>
                <c:ptCount val="4"/>
                <c:pt idx="0">
                  <c:v>35</c:v>
                </c:pt>
                <c:pt idx="1">
                  <c:v>37</c:v>
                </c:pt>
                <c:pt idx="2">
                  <c:v>38</c:v>
                </c:pt>
                <c:pt idx="3">
                  <c:v>40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9-8E90-40C2-B482-5DCB6D9A3F87}"/>
            </c:ext>
          </c:extLst>
        </c:ser>
        <c:ser>
          <c:idx val="13"/>
          <c:order val="13"/>
          <c:tx>
            <c:strRef>
              <c:f>Data!$P$7</c:f>
              <c:strCache>
                <c:ptCount val="1"/>
                <c:pt idx="0">
                  <c:v>Actual expenses per HC</c:v>
                </c:pt>
              </c:strCache>
            </c:strRef>
          </c:tx>
          <c:spPr>
            <a:solidFill>
              <a:schemeClr val="accent5">
                <a:shade val="39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Data!$P$8:$P$12</c15:sqref>
                  </c15:fullRef>
                </c:ext>
              </c:extLst>
              <c:f>Data!$P$9:$P$12</c:f>
              <c:numCache>
                <c:formatCode>_(* #,##0_);_(* \(#,##0\);_(* "-"??_);_(@_)</c:formatCode>
                <c:ptCount val="4"/>
                <c:pt idx="0">
                  <c:v>14442.857142857143</c:v>
                </c:pt>
                <c:pt idx="1">
                  <c:v>13783.783783783783</c:v>
                </c:pt>
                <c:pt idx="2">
                  <c:v>13342.105263157895</c:v>
                </c:pt>
                <c:pt idx="3">
                  <c:v>13200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91329576"/>
        <c:axId val="3913236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Data!$C$7</c15:sqref>
                        </c15:formulaRef>
                      </c:ext>
                    </c:extLst>
                    <c:strCache>
                      <c:ptCount val="1"/>
                      <c:pt idx="0">
                        <c:v>Cash (end of month)</c:v>
                      </c:pt>
                    </c:strCache>
                  </c:strRef>
                </c:tx>
                <c:spPr>
                  <a:solidFill>
                    <a:schemeClr val="accent5">
                      <a:tint val="40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Data!$C$8:$C$12</c15:sqref>
                        </c15:fullRef>
                        <c15:formulaRef>
                          <c15:sqref>Data!$C$9:$C$12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1100000</c:v>
                      </c:pt>
                      <c:pt idx="1">
                        <c:v>1300000</c:v>
                      </c:pt>
                      <c:pt idx="2">
                        <c:v>1200000</c:v>
                      </c:pt>
                      <c:pt idx="3">
                        <c:v>1250000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8E90-40C2-B482-5DCB6D9A3F8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Data!$D$7</c15:sqref>
                        </c15:formulaRef>
                      </c:ext>
                    </c:extLst>
                    <c:strCache>
                      <c:ptCount val="1"/>
                      <c:pt idx="0">
                        <c:v>Budget monthly booking</c:v>
                      </c:pt>
                    </c:strCache>
                  </c:strRef>
                </c:tx>
                <c:spPr>
                  <a:solidFill>
                    <a:schemeClr val="accent5">
                      <a:tint val="49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Data!$D$8:$D$12</c15:sqref>
                        </c15:fullRef>
                        <c15:formulaRef>
                          <c15:sqref>Data!$D$9:$D$12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175000</c:v>
                      </c:pt>
                      <c:pt idx="1">
                        <c:v>195000</c:v>
                      </c:pt>
                      <c:pt idx="2">
                        <c:v>215000</c:v>
                      </c:pt>
                      <c:pt idx="3">
                        <c:v>235000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8E90-40C2-B482-5DCB6D9A3F8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Data!$E$7</c15:sqref>
                        </c15:formulaRef>
                      </c:ext>
                    </c:extLst>
                    <c:strCache>
                      <c:ptCount val="1"/>
                      <c:pt idx="0">
                        <c:v>Actual monthly booking</c:v>
                      </c:pt>
                    </c:strCache>
                  </c:strRef>
                </c:tx>
                <c:spPr>
                  <a:solidFill>
                    <a:schemeClr val="accent5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Data!$E$8:$E$12</c15:sqref>
                        </c15:fullRef>
                        <c15:formulaRef>
                          <c15:sqref>Data!$E$9:$E$12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180000</c:v>
                      </c:pt>
                      <c:pt idx="1">
                        <c:v>150000</c:v>
                      </c:pt>
                      <c:pt idx="2">
                        <c:v>250000</c:v>
                      </c:pt>
                      <c:pt idx="3">
                        <c:v>220000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8E90-40C2-B482-5DCB6D9A3F8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Data!$F$7</c15:sqref>
                        </c15:formulaRef>
                      </c:ext>
                    </c:extLst>
                    <c:strCache>
                      <c:ptCount val="1"/>
                      <c:pt idx="0">
                        <c:v>Budget MRR</c:v>
                      </c:pt>
                    </c:strCache>
                  </c:strRef>
                </c:tx>
                <c:spPr>
                  <a:solidFill>
                    <a:schemeClr val="accent5">
                      <a:tint val="6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Data!$F$8:$F$12</c15:sqref>
                        </c15:fullRef>
                        <c15:formulaRef>
                          <c15:sqref>Data!$F$9:$F$12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16000</c:v>
                      </c:pt>
                      <c:pt idx="1">
                        <c:v>18000</c:v>
                      </c:pt>
                      <c:pt idx="2">
                        <c:v>20000</c:v>
                      </c:pt>
                      <c:pt idx="3">
                        <c:v>22000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8E90-40C2-B482-5DCB6D9A3F8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Data!$G$7</c15:sqref>
                        </c15:formulaRef>
                      </c:ext>
                    </c:extLst>
                    <c:strCache>
                      <c:ptCount val="1"/>
                      <c:pt idx="0">
                        <c:v>Actual MRR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Data!$G$8:$G$12</c15:sqref>
                        </c15:fullRef>
                        <c15:formulaRef>
                          <c15:sqref>Data!$G$9:$G$12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15000</c:v>
                      </c:pt>
                      <c:pt idx="1">
                        <c:v>13000</c:v>
                      </c:pt>
                      <c:pt idx="2">
                        <c:v>20000</c:v>
                      </c:pt>
                      <c:pt idx="3">
                        <c:v>19000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8E90-40C2-B482-5DCB6D9A3F8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Data!$H$7</c15:sqref>
                        </c15:formulaRef>
                      </c:ext>
                    </c:extLst>
                    <c:strCache>
                      <c:ptCount val="1"/>
                      <c:pt idx="0">
                        <c:v>Budget monthly gross burn rate</c:v>
                      </c:pt>
                    </c:strCache>
                  </c:strRef>
                </c:tx>
                <c:spPr>
                  <a:solidFill>
                    <a:schemeClr val="accent5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Data!$H$8:$H$12</c15:sqref>
                        </c15:fullRef>
                        <c15:formulaRef>
                          <c15:sqref>Data!$H$9:$H$12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502000</c:v>
                      </c:pt>
                      <c:pt idx="1">
                        <c:v>510000</c:v>
                      </c:pt>
                      <c:pt idx="2">
                        <c:v>520000</c:v>
                      </c:pt>
                      <c:pt idx="3">
                        <c:v>520000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8E90-40C2-B482-5DCB6D9A3F8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Data!$I$7</c15:sqref>
                        </c15:formulaRef>
                      </c:ext>
                    </c:extLst>
                    <c:strCache>
                      <c:ptCount val="1"/>
                      <c:pt idx="0">
                        <c:v>Actual monthly gross burn rate</c:v>
                      </c:pt>
                    </c:strCache>
                  </c:strRef>
                </c:tx>
                <c:spPr>
                  <a:solidFill>
                    <a:schemeClr val="accent5">
                      <a:tint val="9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Data!$I$8:$I$12</c15:sqref>
                        </c15:fullRef>
                        <c15:formulaRef>
                          <c15:sqref>Data!$I$9:$I$12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505500</c:v>
                      </c:pt>
                      <c:pt idx="1">
                        <c:v>510000</c:v>
                      </c:pt>
                      <c:pt idx="2">
                        <c:v>507000</c:v>
                      </c:pt>
                      <c:pt idx="3">
                        <c:v>528000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8E90-40C2-B482-5DCB6D9A3F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Data!$J$7</c15:sqref>
                        </c15:formulaRef>
                      </c:ext>
                    </c:extLst>
                    <c:strCache>
                      <c:ptCount val="1"/>
                      <c:pt idx="0">
                        <c:v>Budget monthly net burn rate</c:v>
                      </c:pt>
                    </c:strCache>
                  </c:strRef>
                </c:tx>
                <c:spPr>
                  <a:solidFill>
                    <a:schemeClr val="accent5">
                      <a:shade val="95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Data!$J$8:$J$12</c15:sqref>
                        </c15:fullRef>
                        <c15:formulaRef>
                          <c15:sqref>Data!$J$9:$J$12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327000</c:v>
                      </c:pt>
                      <c:pt idx="1">
                        <c:v>315000</c:v>
                      </c:pt>
                      <c:pt idx="2">
                        <c:v>305000</c:v>
                      </c:pt>
                      <c:pt idx="3">
                        <c:v>285000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8E90-40C2-B482-5DCB6D9A3F8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Data!$K$7</c15:sqref>
                        </c15:formulaRef>
                      </c:ext>
                    </c:extLst>
                    <c:strCache>
                      <c:ptCount val="1"/>
                      <c:pt idx="0">
                        <c:v>Actual monthly net burn rate</c:v>
                      </c:pt>
                    </c:strCache>
                  </c:strRef>
                </c:tx>
                <c:spPr>
                  <a:solidFill>
                    <a:schemeClr val="accent5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Data!$K$8:$K$12</c15:sqref>
                        </c15:fullRef>
                        <c15:formulaRef>
                          <c15:sqref>Data!$K$9:$K$12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325500</c:v>
                      </c:pt>
                      <c:pt idx="1">
                        <c:v>360000</c:v>
                      </c:pt>
                      <c:pt idx="2">
                        <c:v>257000</c:v>
                      </c:pt>
                      <c:pt idx="3">
                        <c:v>308000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8E90-40C2-B482-5DCB6D9A3F8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Data!$M$7</c15:sqref>
                        </c15:formulaRef>
                      </c:ext>
                    </c:extLst>
                    <c:strCache>
                      <c:ptCount val="1"/>
                      <c:pt idx="0">
                        <c:v>Actual monthly payroll expenses</c:v>
                      </c:pt>
                    </c:strCache>
                  </c:strRef>
                </c:tx>
                <c:spPr>
                  <a:solidFill>
                    <a:schemeClr val="accent5">
                      <a:shade val="6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Data!$M$8:$M$12</c15:sqref>
                        </c15:fullRef>
                        <c15:formulaRef>
                          <c15:sqref>Data!$M$9:$M$12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303000</c:v>
                      </c:pt>
                      <c:pt idx="1">
                        <c:v>309000</c:v>
                      </c:pt>
                      <c:pt idx="2">
                        <c:v>314000</c:v>
                      </c:pt>
                      <c:pt idx="3">
                        <c:v>320000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8E90-40C2-B482-5DCB6D9A3F8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Data!$N$7</c15:sqref>
                        </c15:formulaRef>
                      </c:ext>
                    </c:extLst>
                    <c:strCache>
                      <c:ptCount val="1"/>
                      <c:pt idx="0">
                        <c:v>Actual other expenses</c:v>
                      </c:pt>
                    </c:strCache>
                  </c:strRef>
                </c:tx>
                <c:spPr>
                  <a:solidFill>
                    <a:schemeClr val="accent5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Data!$N$8:$N$12</c15:sqref>
                        </c15:fullRef>
                        <c15:formulaRef>
                          <c15:sqref>Data!$N$9:$N$12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202500</c:v>
                      </c:pt>
                      <c:pt idx="1">
                        <c:v>201000</c:v>
                      </c:pt>
                      <c:pt idx="2">
                        <c:v>193000</c:v>
                      </c:pt>
                      <c:pt idx="3">
                        <c:v>208000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8E90-40C2-B482-5DCB6D9A3F8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Data!$O$7</c15:sqref>
                        </c15:formulaRef>
                      </c:ext>
                    </c:extLst>
                    <c:strCache>
                      <c:ptCount val="1"/>
                      <c:pt idx="0">
                        <c:v>Payroll % out of burn rate</c:v>
                      </c:pt>
                    </c:strCache>
                  </c:strRef>
                </c:tx>
                <c:spPr>
                  <a:solidFill>
                    <a:schemeClr val="accent5">
                      <a:shade val="4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Data!$O$8:$O$12</c15:sqref>
                        </c15:fullRef>
                        <c15:formulaRef>
                          <c15:sqref>Data!$O$9:$O$12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0.59940652818991103</c:v>
                      </c:pt>
                      <c:pt idx="1">
                        <c:v>0.60588235294117643</c:v>
                      </c:pt>
                      <c:pt idx="2">
                        <c:v>0.61932938856015785</c:v>
                      </c:pt>
                      <c:pt idx="3">
                        <c:v>0.60606060606060608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8E90-40C2-B482-5DCB6D9A3F87}"/>
                  </c:ext>
                </c:extLst>
              </c15:ser>
            </c15:filteredBarSeries>
          </c:ext>
        </c:extLst>
      </c:barChart>
      <c:dateAx>
        <c:axId val="39132957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91323696"/>
        <c:crosses val="autoZero"/>
        <c:auto val="1"/>
        <c:lblOffset val="100"/>
        <c:baseTimeUnit val="months"/>
      </c:dateAx>
      <c:valAx>
        <c:axId val="39132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9132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92342680250638"/>
          <c:y val="7.2211436183152233E-2"/>
          <c:w val="0.7465531174985921"/>
          <c:h val="0.568947884055684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Data!$D$7</c:f>
              <c:strCache>
                <c:ptCount val="1"/>
                <c:pt idx="0">
                  <c:v>Budget monthly booking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Data!$D$8:$D$12</c15:sqref>
                  </c15:fullRef>
                </c:ext>
              </c:extLst>
              <c:f>Data!$D$9:$D$12</c:f>
              <c:numCache>
                <c:formatCode>_(* #,##0_);_(* \(#,##0\);_(* "-"??_);_(@_)</c:formatCode>
                <c:ptCount val="4"/>
                <c:pt idx="0">
                  <c:v>175000</c:v>
                </c:pt>
                <c:pt idx="1">
                  <c:v>195000</c:v>
                </c:pt>
                <c:pt idx="2">
                  <c:v>215000</c:v>
                </c:pt>
                <c:pt idx="3">
                  <c:v>235000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2-6E93-44AD-A54B-27B3D73D966D}"/>
            </c:ext>
          </c:extLst>
        </c:ser>
        <c:ser>
          <c:idx val="2"/>
          <c:order val="2"/>
          <c:tx>
            <c:strRef>
              <c:f>Data!$E$7</c:f>
              <c:strCache>
                <c:ptCount val="1"/>
                <c:pt idx="0">
                  <c:v>Actual monthly booking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Data!$B$8:$B$12</c15:sqref>
                  </c15:fullRef>
                </c:ext>
              </c:extLst>
              <c:f>Data!$B$9:$B$12</c:f>
              <c:strCache>
                <c:ptCount val="4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Data!$E$8:$E$12</c15:sqref>
                  </c15:fullRef>
                </c:ext>
              </c:extLst>
              <c:f>Data!$E$9:$E$12</c:f>
              <c:numCache>
                <c:formatCode>_(* #,##0_);_(* \(#,##0\);_(* "-"??_);_(@_)</c:formatCode>
                <c:ptCount val="4"/>
                <c:pt idx="0">
                  <c:v>180000</c:v>
                </c:pt>
                <c:pt idx="1">
                  <c:v>150000</c:v>
                </c:pt>
                <c:pt idx="2">
                  <c:v>250000</c:v>
                </c:pt>
                <c:pt idx="3">
                  <c:v>220000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3-6E93-44AD-A54B-27B3D73D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411192"/>
        <c:axId val="4364123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Data!$C$7</c15:sqref>
                        </c15:formulaRef>
                      </c:ext>
                    </c:extLst>
                    <c:strCache>
                      <c:ptCount val="1"/>
                      <c:pt idx="0">
                        <c:v>Cash (end of month)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Data!$C$8:$C$12</c15:sqref>
                        </c15:fullRef>
                        <c15:formulaRef>
                          <c15:sqref>Data!$C$9:$C$12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1100000</c:v>
                      </c:pt>
                      <c:pt idx="1">
                        <c:v>1300000</c:v>
                      </c:pt>
                      <c:pt idx="2">
                        <c:v>1200000</c:v>
                      </c:pt>
                      <c:pt idx="3">
                        <c:v>1250000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1-6E93-44AD-A54B-27B3D73D96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Data!$F$7</c15:sqref>
                        </c15:formulaRef>
                      </c:ext>
                    </c:extLst>
                    <c:strCache>
                      <c:ptCount val="1"/>
                      <c:pt idx="0">
                        <c:v>Budget MRR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Data!$F$8:$F$12</c15:sqref>
                        </c15:fullRef>
                        <c15:formulaRef>
                          <c15:sqref>Data!$F$9:$F$12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16000</c:v>
                      </c:pt>
                      <c:pt idx="1">
                        <c:v>18000</c:v>
                      </c:pt>
                      <c:pt idx="2">
                        <c:v>20000</c:v>
                      </c:pt>
                      <c:pt idx="3">
                        <c:v>22000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6E93-44AD-A54B-27B3D73D966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Data!$G$7</c15:sqref>
                        </c15:formulaRef>
                      </c:ext>
                    </c:extLst>
                    <c:strCache>
                      <c:ptCount val="1"/>
                      <c:pt idx="0">
                        <c:v>Actual MRR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Data!$G$8:$G$12</c15:sqref>
                        </c15:fullRef>
                        <c15:formulaRef>
                          <c15:sqref>Data!$G$9:$G$12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15000</c:v>
                      </c:pt>
                      <c:pt idx="1">
                        <c:v>13000</c:v>
                      </c:pt>
                      <c:pt idx="2">
                        <c:v>20000</c:v>
                      </c:pt>
                      <c:pt idx="3">
                        <c:v>19000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6E93-44AD-A54B-27B3D73D966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Data!$H$7</c15:sqref>
                        </c15:formulaRef>
                      </c:ext>
                    </c:extLst>
                    <c:strCache>
                      <c:ptCount val="1"/>
                      <c:pt idx="0">
                        <c:v>Budget monthly gross burn rate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Data!$H$8:$H$12</c15:sqref>
                        </c15:fullRef>
                        <c15:formulaRef>
                          <c15:sqref>Data!$H$9:$H$12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502000</c:v>
                      </c:pt>
                      <c:pt idx="1">
                        <c:v>510000</c:v>
                      </c:pt>
                      <c:pt idx="2">
                        <c:v>520000</c:v>
                      </c:pt>
                      <c:pt idx="3">
                        <c:v>520000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6E93-44AD-A54B-27B3D73D966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Data!$I$7</c15:sqref>
                        </c15:formulaRef>
                      </c:ext>
                    </c:extLst>
                    <c:strCache>
                      <c:ptCount val="1"/>
                      <c:pt idx="0">
                        <c:v>Actual monthly gross burn rate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Data!$I$8:$I$12</c15:sqref>
                        </c15:fullRef>
                        <c15:formulaRef>
                          <c15:sqref>Data!$I$9:$I$12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505500</c:v>
                      </c:pt>
                      <c:pt idx="1">
                        <c:v>510000</c:v>
                      </c:pt>
                      <c:pt idx="2">
                        <c:v>507000</c:v>
                      </c:pt>
                      <c:pt idx="3">
                        <c:v>528000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6E93-44AD-A54B-27B3D73D96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Data!$J$7</c15:sqref>
                        </c15:formulaRef>
                      </c:ext>
                    </c:extLst>
                    <c:strCache>
                      <c:ptCount val="1"/>
                      <c:pt idx="0">
                        <c:v>Budget monthly net burn rate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Data!$J$8:$J$12</c15:sqref>
                        </c15:fullRef>
                        <c15:formulaRef>
                          <c15:sqref>Data!$J$9:$J$12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327000</c:v>
                      </c:pt>
                      <c:pt idx="1">
                        <c:v>315000</c:v>
                      </c:pt>
                      <c:pt idx="2">
                        <c:v>305000</c:v>
                      </c:pt>
                      <c:pt idx="3">
                        <c:v>285000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6E93-44AD-A54B-27B3D73D966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Data!$K$7</c15:sqref>
                        </c15:formulaRef>
                      </c:ext>
                    </c:extLst>
                    <c:strCache>
                      <c:ptCount val="1"/>
                      <c:pt idx="0">
                        <c:v>Actual monthly net burn rate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Data!$K$8:$K$12</c15:sqref>
                        </c15:fullRef>
                        <c15:formulaRef>
                          <c15:sqref>Data!$K$9:$K$12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325500</c:v>
                      </c:pt>
                      <c:pt idx="1">
                        <c:v>360000</c:v>
                      </c:pt>
                      <c:pt idx="2">
                        <c:v>257000</c:v>
                      </c:pt>
                      <c:pt idx="3">
                        <c:v>308000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6E93-44AD-A54B-27B3D73D966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Data!$L$7</c15:sqref>
                        </c15:formulaRef>
                      </c:ext>
                    </c:extLst>
                    <c:strCache>
                      <c:ptCount val="1"/>
                      <c:pt idx="0">
                        <c:v>Actual head count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Data!$L$8:$L$12</c15:sqref>
                        </c15:fullRef>
                        <c15:formulaRef>
                          <c15:sqref>Data!$L$9:$L$12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  <c:pt idx="0">
                        <c:v>35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40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6E93-44AD-A54B-27B3D73D966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Data!$M$7</c15:sqref>
                        </c15:formulaRef>
                      </c:ext>
                    </c:extLst>
                    <c:strCache>
                      <c:ptCount val="1"/>
                      <c:pt idx="0">
                        <c:v>Actual monthly payroll expenses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Data!$M$8:$M$12</c15:sqref>
                        </c15:fullRef>
                        <c15:formulaRef>
                          <c15:sqref>Data!$M$9:$M$12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303000</c:v>
                      </c:pt>
                      <c:pt idx="1">
                        <c:v>309000</c:v>
                      </c:pt>
                      <c:pt idx="2">
                        <c:v>314000</c:v>
                      </c:pt>
                      <c:pt idx="3">
                        <c:v>320000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6E93-44AD-A54B-27B3D73D966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Data!$N$7</c15:sqref>
                        </c15:formulaRef>
                      </c:ext>
                    </c:extLst>
                    <c:strCache>
                      <c:ptCount val="1"/>
                      <c:pt idx="0">
                        <c:v>Actual other expenses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Data!$N$8:$N$12</c15:sqref>
                        </c15:fullRef>
                        <c15:formulaRef>
                          <c15:sqref>Data!$N$9:$N$12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202500</c:v>
                      </c:pt>
                      <c:pt idx="1">
                        <c:v>201000</c:v>
                      </c:pt>
                      <c:pt idx="2">
                        <c:v>193000</c:v>
                      </c:pt>
                      <c:pt idx="3">
                        <c:v>208000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6E93-44AD-A54B-27B3D73D966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Data!$O$7</c15:sqref>
                        </c15:formulaRef>
                      </c:ext>
                    </c:extLst>
                    <c:strCache>
                      <c:ptCount val="1"/>
                      <c:pt idx="0">
                        <c:v>Payroll % out of burn rate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Data!$O$8:$O$12</c15:sqref>
                        </c15:fullRef>
                        <c15:formulaRef>
                          <c15:sqref>Data!$O$9:$O$12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0.59940652818991103</c:v>
                      </c:pt>
                      <c:pt idx="1">
                        <c:v>0.60588235294117643</c:v>
                      </c:pt>
                      <c:pt idx="2">
                        <c:v>0.61932938856015785</c:v>
                      </c:pt>
                      <c:pt idx="3">
                        <c:v>0.60606060606060608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6E93-44AD-A54B-27B3D73D966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Data!$P$7</c15:sqref>
                        </c15:formulaRef>
                      </c:ext>
                    </c:extLst>
                    <c:strCache>
                      <c:ptCount val="1"/>
                      <c:pt idx="0">
                        <c:v>Actual expenses per HC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Data!$B$8:$B$12</c15:sqref>
                        </c15:fullRef>
                        <c15:formulaRef>
                          <c15:sqref>Data!$B$9:$B$12</c15:sqref>
                        </c15:formulaRef>
                      </c:ext>
                    </c:extLst>
                    <c:strCache>
                      <c:ptCount val="4"/>
                      <c:pt idx="0">
                        <c:v>Jan-20</c:v>
                      </c:pt>
                      <c:pt idx="1">
                        <c:v>Feb-20</c:v>
                      </c:pt>
                      <c:pt idx="2">
                        <c:v>Mar-20</c:v>
                      </c:pt>
                      <c:pt idx="3">
                        <c:v>Apr-20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Data!$P$8:$P$12</c15:sqref>
                        </c15:fullRef>
                        <c15:formulaRef>
                          <c15:sqref>Data!$P$9:$P$12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14442.857142857143</c:v>
                      </c:pt>
                      <c:pt idx="1">
                        <c:v>13783.783783783783</c:v>
                      </c:pt>
                      <c:pt idx="2">
                        <c:v>13342.105263157895</c:v>
                      </c:pt>
                      <c:pt idx="3">
                        <c:v>13200</c:v>
                      </c:pt>
                    </c:numCache>
                  </c:numRef>
                </c:val>
              </c15:ser>
            </c15:filteredBarSeries>
          </c:ext>
        </c:extLst>
      </c:barChart>
      <c:dateAx>
        <c:axId val="43641119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36412368"/>
        <c:crosses val="autoZero"/>
        <c:auto val="1"/>
        <c:lblOffset val="100"/>
        <c:baseTimeUnit val="months"/>
      </c:dateAx>
      <c:valAx>
        <c:axId val="43641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3641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77933</xdr:colOff>
      <xdr:row>26</xdr:row>
      <xdr:rowOff>42863</xdr:rowOff>
    </xdr:from>
    <xdr:to>
      <xdr:col>25</xdr:col>
      <xdr:colOff>257176</xdr:colOff>
      <xdr:row>36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77932</xdr:colOff>
      <xdr:row>10</xdr:row>
      <xdr:rowOff>49356</xdr:rowOff>
    </xdr:from>
    <xdr:to>
      <xdr:col>25</xdr:col>
      <xdr:colOff>285750</xdr:colOff>
      <xdr:row>23</xdr:row>
      <xdr:rowOff>138546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81396</xdr:colOff>
      <xdr:row>39</xdr:row>
      <xdr:rowOff>38965</xdr:rowOff>
    </xdr:from>
    <xdr:to>
      <xdr:col>9</xdr:col>
      <xdr:colOff>450273</xdr:colOff>
      <xdr:row>49</xdr:row>
      <xdr:rowOff>143742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C96EAF1E-0AC0-44F6-8C46-8544307B0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86592</xdr:colOff>
      <xdr:row>39</xdr:row>
      <xdr:rowOff>30308</xdr:rowOff>
    </xdr:from>
    <xdr:to>
      <xdr:col>25</xdr:col>
      <xdr:colOff>277092</xdr:colOff>
      <xdr:row>49</xdr:row>
      <xdr:rowOff>135085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DB0EEDAB-ABBB-4B52-BCF8-7362E3BED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86591</xdr:colOff>
      <xdr:row>26</xdr:row>
      <xdr:rowOff>17318</xdr:rowOff>
    </xdr:from>
    <xdr:to>
      <xdr:col>9</xdr:col>
      <xdr:colOff>455468</xdr:colOff>
      <xdr:row>36</xdr:row>
      <xdr:rowOff>122095</xdr:rowOff>
    </xdr:to>
    <xdr:graphicFrame macro="">
      <xdr:nvGraphicFramePr>
        <xdr:cNvPr id="14" name="Chart 10">
          <a:extLst>
            <a:ext uri="{FF2B5EF4-FFF2-40B4-BE49-F238E27FC236}">
              <a16:creationId xmlns:a16="http://schemas.microsoft.com/office/drawing/2014/main" xmlns="" id="{C96EAF1E-0AC0-44F6-8C46-8544307B0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69273</xdr:colOff>
      <xdr:row>1</xdr:row>
      <xdr:rowOff>185144</xdr:rowOff>
    </xdr:to>
    <xdr:pic>
      <xdr:nvPicPr>
        <xdr:cNvPr id="6" name="תמונה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67591" cy="366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88900</xdr:colOff>
      <xdr:row>2</xdr:row>
      <xdr:rowOff>152400</xdr:rowOff>
    </xdr:from>
    <xdr:to>
      <xdr:col>8</xdr:col>
      <xdr:colOff>788458</xdr:colOff>
      <xdr:row>4</xdr:row>
      <xdr:rowOff>123825</xdr:rowOff>
    </xdr:to>
    <xdr:sp macro="" textlink="">
      <xdr:nvSpPr>
        <xdr:cNvPr id="8" name="Round Same Side Corner Rectangl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527550" y="571500"/>
          <a:ext cx="1499658" cy="352425"/>
        </a:xfrm>
        <a:prstGeom prst="round2Same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200" b="1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467591</xdr:colOff>
      <xdr:row>1</xdr:row>
      <xdr:rowOff>157435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467591" cy="366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evardi\Local%20Settings\Temporary%20Internet%20Files\OLK93\&#1508;&#1512;&#1493;&#1497;&#1497;&#1511;&#1496;%20&#1513;&#1491;&#1512;&#1493;&#1490;&#1497;&#1501;%20-%20&#1497;&#1493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bsbk\Clients\Extricom\report%20pack\09-2002\Extricom%2009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bsbk\Clients\Vimatix\B%20PLAN\scenario01-Derek-irit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USER\YaronC\DOK%20P&amp;L\DOK%20P&amp;L%20Mast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DOCUME~1\maxinr\LOCALS~1\Temp\Raz%20-%20Customer%20Support%20Y03%200210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Budget2002\Plan\MKT_MSU_2002_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Budget2002\1Q_2002\1Q_02%20Act%20vs%20Bu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&#1500;%20&#1511;%20&#1493;%20&#1495;%20&#1493;%20&#1514;\Tradency\Tradency%202007%20Budget%20-%20Meeting%20(final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00;%20&#1511;%20&#1493;%20&#1495;%20&#1493;%20&#1514;\Exelate\reports\2008\Q4\Exelate%20December%202008%20Q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l-netapp\~MaxineR\DOK\2005%20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inbal\Desktop\Siverge\Siverge%20Jan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14;&#1511;&#1513;&#1493;&#1489;\&#1492;&#1514;&#1495;&#1513;&#1489;&#1504;&#1493;&#1514;\2006\May%202006\&#1502;&#1493;&#1491;&#1500;%20&#1502;&#1499;&#1497;&#1512;&#1493;&#1514;%20&#1502;&#1488;&#1497;%20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00;%20&#1511;%20&#1493;%20&#1495;%20&#1493;%20&#1514;\Olista\Budget\2011\Olista%202011%20Budg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ss01\finance$\&#1495;&#1513;&#1489;&#1493;&#1514;\2006\&#1495;&#1499;&#1497;&#1512;&#1514;%20&#1511;&#1493;&#1493;&#1497;&#1501;%20&#1493;&#1488;&#1497;&#1504;&#1496;&#1512;&#1504;&#1496;%20&#1490;&#1493;&#1500;&#1491;%202006\&#1495;&#1499;&#1497;&#1512;&#1492;%20&#1502;&#1497;&#1502;&#1493;&#1504;&#1497;&#1514;%2031.10.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14;&#1511;&#1513;&#1493;&#1489;\&#1492;&#1514;&#1495;&#1513;&#1489;&#1504;&#1493;&#1514;\2006\January%202006\VAS+&#1489;&#1491;&#1497;&#1511;&#1492;%202%20-%20&#1502;&#1493;&#1491;&#1500;%20&#1502;&#1499;&#1497;&#1512;&#1493;&#1514;%20&#1497;&#1504;&#1493;&#1488;&#1512;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14;&#1511;&#1513;&#1493;&#1489;\&#1492;&#1514;&#1495;&#1513;&#1489;&#1504;&#1493;&#1514;\2006\April%202006\&#1489;&#1491;&#1497;&#1511;&#1492;%20-%20&#1502;&#1493;&#1491;&#1500;%20&#1502;&#1499;&#1497;&#1512;&#1493;&#1514;%20&#1488;&#1508;&#1512;&#1497;&#1500;%2020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SEC\BOX_A\95Q3AS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Work/User1st/Financial%20reports/2019/05%202019/User1st%20FS%2031-MAY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00;%20&#1511;%20&#1493;%20&#1495;%20&#1493;%20&#1514;\Exelate\Budget\eXelate%202008%20v2%2001-approv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.sfs.co.il/&#1500;%20&#1511;%20&#1493;%20&#1495;%20&#1493;%20&#1514;/Double%20Verify/Budget/Budget%20Jul-Dec%202009%20for%20BOD%20approv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efrat\Remon\&#1514;&#1511;&#1510;&#1497;&#1489;%202001\Budget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00;%20&#1511;%20&#1493;%20&#1495;%20&#1493;%20&#1514;\Double%20Verify\Financial%20Reports\2009\09_09\DoubleVerify%2030-Sep-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500;%20&#1511;%20&#1493;%20&#1495;%20&#1493;%20&#1514;\Exjet\Exjet%20Budget%20V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Google%20Drive/vCita%20Finance/Budget/vCita%20Budget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Documents%20and%20Settings\LAP-8\My%20Documents\Tradency\Budget\Tradency%202007%20Budget%20(01.05.07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810.2%20&#1489;&#1497;&#1488;&#1493;&#1512;%20&#1492;&#1514;&#1488;&#1502;&#1492;%20&#1500;-IFRS%2030%2006%201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WINDOWS\TEMP\MSA%20Q1%20Repor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Google%20Drive/vCita%20Finance/Financial%20Reports/FS%202014/08%202014/vCita%2030%20Aug%202014%20F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TELVMEYFP09\data\KLF\YORAM_T\3933\2001\Audit%202001\Tax\HARKAV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T_2\SYS\KLF\YORAM_T\2913\G\1999\699\COM6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WINDOWS\TEMP\notesE1EF34\Mysticom%2031%2012%2003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ahuva\cydoor\2003\cydoor12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glis\CopperGate\CopperGate%200301%20-%20&#1505;&#1493;&#1508;&#14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balp.USER1ST/Google%20Drive/Finance%20(not%20shared)/Budget/2019/User1st%20Budget%202019%206MM%20v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TELVMEYFP09\data\KLF\NOAM_C\3933\2001\Audit%202001\Tax\HARKAV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T_2\SYS\KLF\YORAM_T\2659\99\REACH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TELVMEYFP09\data\Documents%20and%20Settings\sagit_halpern\Desktop\&#1504;&#1497;&#1497;&#1512;&#1493;&#1514;%20&#1506;&#1489;&#1493;&#1491;&#1492;%20&#1500;&#1491;&#1493;&#1490;&#1502;&#148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Castiel\XOSoft\12_01\XOsoft_inc_1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490;&#1497;&#1500;&#1497;&#1493;&#1503;%20&#1506;&#1489;&#1493;&#1491;&#1492;%20&#1489;-%205110%20&#1490;&#1497;&#1500;&#1497;&#1493;&#1503;%20&#1488;&#1497;&#1495;&#1493;&#1491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.sfs.co.il/Documents%20and%20Settings/eyalm/Local%20Settings/Temporary%20Internet%20Files/Content.Outlook/AG0WI688/ActionBase%2009%202008%20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simon\Local%20Settings\Temporary%20Internet%20Files\OLK12A\IAS%20Quarterly%20Liability%202007%20Ba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erver\Users\Documents%20and%20Settings\ran\Desktop\Removable%20Disk%20(N)\MDP\MDP\2003\budget(matan)2003V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.sfs.co.il/&#1500;%20&#1511;%20&#1493;%20&#1495;%20&#1493;%20&#1514;/ActionBase/Budget/ActionBase%20Budget%202009%20approved%2023.12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חירון"/>
    </sheetNames>
    <sheetDataSet>
      <sheetData sheetId="0" refreshError="1">
        <row r="3">
          <cell r="A3" t="str">
            <v>VAS 1 SpamDefender, MailDefender</v>
          </cell>
          <cell r="F3" t="str">
            <v>שדרוג IP</v>
          </cell>
        </row>
        <row r="4">
          <cell r="A4" t="str">
            <v>עמידה ביעד</v>
          </cell>
          <cell r="B4" t="str">
            <v>פרס</v>
          </cell>
          <cell r="C4" t="str">
            <v>קנס</v>
          </cell>
          <cell r="D4" t="str">
            <v>מחיר</v>
          </cell>
          <cell r="F4" t="str">
            <v>עמידה ביעד</v>
          </cell>
          <cell r="G4" t="str">
            <v>פרס</v>
          </cell>
          <cell r="H4" t="str">
            <v>קנס</v>
          </cell>
          <cell r="I4" t="str">
            <v>מחיר</v>
          </cell>
        </row>
        <row r="5">
          <cell r="A5">
            <v>0</v>
          </cell>
          <cell r="B5">
            <v>4</v>
          </cell>
          <cell r="C5">
            <v>-12</v>
          </cell>
          <cell r="D5">
            <v>-4</v>
          </cell>
          <cell r="F5">
            <v>0</v>
          </cell>
          <cell r="G5">
            <v>1.3</v>
          </cell>
          <cell r="H5">
            <v>-3.9000000000000004</v>
          </cell>
          <cell r="I5">
            <v>-3.9000000000000004</v>
          </cell>
        </row>
        <row r="6">
          <cell r="A6">
            <v>0.501</v>
          </cell>
          <cell r="B6">
            <v>4</v>
          </cell>
          <cell r="C6">
            <v>-4</v>
          </cell>
          <cell r="D6">
            <v>0</v>
          </cell>
          <cell r="F6">
            <v>0.501</v>
          </cell>
          <cell r="G6">
            <v>1.3</v>
          </cell>
          <cell r="H6">
            <v>-1.3</v>
          </cell>
          <cell r="I6">
            <v>0</v>
          </cell>
        </row>
        <row r="7">
          <cell r="A7">
            <v>0.751</v>
          </cell>
          <cell r="B7">
            <v>4</v>
          </cell>
          <cell r="C7">
            <v>-2</v>
          </cell>
          <cell r="D7">
            <v>4</v>
          </cell>
          <cell r="F7">
            <v>0.751</v>
          </cell>
          <cell r="G7">
            <v>1.3</v>
          </cell>
          <cell r="H7">
            <v>-0.65</v>
          </cell>
          <cell r="I7">
            <v>0.65</v>
          </cell>
        </row>
        <row r="8">
          <cell r="A8">
            <v>0.85099999999999998</v>
          </cell>
          <cell r="B8">
            <v>4</v>
          </cell>
          <cell r="C8">
            <v>-1</v>
          </cell>
          <cell r="D8">
            <v>4</v>
          </cell>
          <cell r="F8">
            <v>0.85099999999999998</v>
          </cell>
          <cell r="G8">
            <v>1.3</v>
          </cell>
          <cell r="H8">
            <v>-0.32500000000000001</v>
          </cell>
          <cell r="I8">
            <v>0.97500000000000009</v>
          </cell>
        </row>
        <row r="9">
          <cell r="A9">
            <v>0.95099999999999996</v>
          </cell>
          <cell r="B9">
            <v>4</v>
          </cell>
          <cell r="D9">
            <v>4</v>
          </cell>
          <cell r="F9">
            <v>0.95099999999999996</v>
          </cell>
          <cell r="G9">
            <v>1.3</v>
          </cell>
          <cell r="I9">
            <v>1.3</v>
          </cell>
        </row>
        <row r="10">
          <cell r="D10">
            <v>4</v>
          </cell>
          <cell r="I10">
            <v>5.2</v>
          </cell>
        </row>
        <row r="13">
          <cell r="A13" t="str">
            <v xml:space="preserve"> VAS 2 Kaspersky Anti Virus, ClientWebDefender, Map, Gamer//2, Ynet Encyclopedia, Fax 2 Mail, Life in Net, WebDefender, The marker</v>
          </cell>
          <cell r="F13" t="str">
            <v>מגעי IP</v>
          </cell>
        </row>
        <row r="14">
          <cell r="A14" t="str">
            <v>עמידה ביעד</v>
          </cell>
          <cell r="B14" t="str">
            <v>פרס</v>
          </cell>
          <cell r="C14" t="str">
            <v>קנס</v>
          </cell>
          <cell r="D14" t="str">
            <v>מחיר</v>
          </cell>
          <cell r="F14" t="str">
            <v>עמידה ביעד</v>
          </cell>
          <cell r="G14" t="str">
            <v>פרס</v>
          </cell>
          <cell r="H14" t="str">
            <v>קנס</v>
          </cell>
          <cell r="I14" t="str">
            <v>מחיר</v>
          </cell>
        </row>
        <row r="15">
          <cell r="A15">
            <v>0</v>
          </cell>
          <cell r="B15">
            <v>6.5</v>
          </cell>
          <cell r="C15">
            <v>-19.5</v>
          </cell>
          <cell r="D15">
            <v>-6.5</v>
          </cell>
          <cell r="F15">
            <v>0</v>
          </cell>
          <cell r="G15">
            <v>4.5</v>
          </cell>
          <cell r="H15">
            <v>-18</v>
          </cell>
          <cell r="I15">
            <v>-18</v>
          </cell>
        </row>
        <row r="16">
          <cell r="A16">
            <v>0.501</v>
          </cell>
          <cell r="B16">
            <v>6.5</v>
          </cell>
          <cell r="C16">
            <v>-6.5</v>
          </cell>
          <cell r="D16">
            <v>0</v>
          </cell>
          <cell r="F16">
            <v>0.501</v>
          </cell>
          <cell r="G16">
            <v>4.5</v>
          </cell>
          <cell r="H16">
            <v>-4.5</v>
          </cell>
          <cell r="I16">
            <v>0</v>
          </cell>
        </row>
        <row r="17">
          <cell r="A17">
            <v>0.70099999999999996</v>
          </cell>
          <cell r="B17">
            <v>6.5</v>
          </cell>
          <cell r="C17">
            <v>-3.25</v>
          </cell>
          <cell r="D17">
            <v>6.5</v>
          </cell>
          <cell r="F17">
            <v>0.751</v>
          </cell>
          <cell r="G17">
            <v>4.5</v>
          </cell>
          <cell r="H17">
            <v>-2.25</v>
          </cell>
          <cell r="I17">
            <v>2.25</v>
          </cell>
        </row>
        <row r="18">
          <cell r="A18">
            <v>0.80100000000000005</v>
          </cell>
          <cell r="B18">
            <v>6.5</v>
          </cell>
          <cell r="C18">
            <v>-1.625</v>
          </cell>
          <cell r="D18">
            <v>6.5</v>
          </cell>
          <cell r="F18">
            <v>0.85099999999999998</v>
          </cell>
          <cell r="G18">
            <v>4.5</v>
          </cell>
          <cell r="H18">
            <v>-1.125</v>
          </cell>
          <cell r="I18">
            <v>3.375</v>
          </cell>
        </row>
        <row r="19">
          <cell r="A19">
            <v>0.95099999999999996</v>
          </cell>
          <cell r="B19">
            <v>6.5</v>
          </cell>
          <cell r="D19">
            <v>6.5</v>
          </cell>
          <cell r="F19">
            <v>0.95099999999999996</v>
          </cell>
          <cell r="G19">
            <v>4.5</v>
          </cell>
          <cell r="I19">
            <v>4.5</v>
          </cell>
        </row>
        <row r="20">
          <cell r="D20">
            <v>6.5</v>
          </cell>
          <cell r="I20">
            <v>18</v>
          </cell>
        </row>
        <row r="23">
          <cell r="A23" t="str">
            <v xml:space="preserve"> VAS 3 Norton security, Edusoft, Panda security</v>
          </cell>
        </row>
        <row r="24">
          <cell r="A24" t="str">
            <v>עמידה ביעד</v>
          </cell>
          <cell r="B24" t="str">
            <v>פרס</v>
          </cell>
          <cell r="C24" t="str">
            <v>קנס</v>
          </cell>
          <cell r="D24" t="str">
            <v>מחיר</v>
          </cell>
        </row>
        <row r="25">
          <cell r="A25">
            <v>0</v>
          </cell>
          <cell r="B25">
            <v>9</v>
          </cell>
          <cell r="C25">
            <v>-27</v>
          </cell>
          <cell r="D25">
            <v>-9</v>
          </cell>
        </row>
        <row r="26">
          <cell r="A26">
            <v>0.501</v>
          </cell>
          <cell r="B26">
            <v>9</v>
          </cell>
          <cell r="C26">
            <v>-9</v>
          </cell>
          <cell r="D26">
            <v>0</v>
          </cell>
        </row>
        <row r="27">
          <cell r="A27">
            <v>0.751</v>
          </cell>
          <cell r="B27">
            <v>9</v>
          </cell>
          <cell r="C27">
            <v>-4.5</v>
          </cell>
          <cell r="D27">
            <v>9</v>
          </cell>
        </row>
        <row r="28">
          <cell r="A28">
            <v>0.85099999999999998</v>
          </cell>
          <cell r="B28">
            <v>9</v>
          </cell>
          <cell r="C28">
            <v>-2.25</v>
          </cell>
          <cell r="D28">
            <v>9</v>
          </cell>
        </row>
        <row r="29">
          <cell r="A29">
            <v>0.95099999999999996</v>
          </cell>
          <cell r="B29">
            <v>9</v>
          </cell>
          <cell r="D29">
            <v>9</v>
          </cell>
        </row>
        <row r="30">
          <cell r="D30">
            <v>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 ledger"/>
      <sheetName val="Pivot table"/>
      <sheetName val="Actual Monthly I &amp; E"/>
      <sheetName val="Actual Balance Sheet"/>
      <sheetName val="Actual Cash Flow"/>
      <sheetName val="forcast"/>
    </sheetNames>
    <sheetDataSet>
      <sheetData sheetId="0"/>
      <sheetData sheetId="1">
        <row r="3">
          <cell r="P3">
            <v>-5943</v>
          </cell>
        </row>
        <row r="4">
          <cell r="P4">
            <v>-5558.67</v>
          </cell>
        </row>
        <row r="5">
          <cell r="P5">
            <v>62855.43</v>
          </cell>
        </row>
        <row r="6">
          <cell r="P6">
            <v>1725252.38</v>
          </cell>
        </row>
        <row r="7">
          <cell r="P7">
            <v>3391.5</v>
          </cell>
        </row>
        <row r="8">
          <cell r="P8">
            <v>3439.95</v>
          </cell>
        </row>
        <row r="9">
          <cell r="P9">
            <v>1608.5</v>
          </cell>
        </row>
        <row r="10">
          <cell r="P10">
            <v>1598.44</v>
          </cell>
        </row>
        <row r="11">
          <cell r="P11">
            <v>251.95</v>
          </cell>
        </row>
        <row r="12">
          <cell r="P12">
            <v>4640.75</v>
          </cell>
        </row>
        <row r="13">
          <cell r="P13">
            <v>2.9807800672188023E-10</v>
          </cell>
        </row>
        <row r="14">
          <cell r="P14">
            <v>-17.45</v>
          </cell>
        </row>
        <row r="15">
          <cell r="P15">
            <v>2.9807800672188023E-10</v>
          </cell>
        </row>
        <row r="16">
          <cell r="P16">
            <v>12.82</v>
          </cell>
        </row>
        <row r="17">
          <cell r="P17">
            <v>2.9807800672188023E-10</v>
          </cell>
        </row>
        <row r="18">
          <cell r="P18">
            <v>-0.13</v>
          </cell>
        </row>
        <row r="19">
          <cell r="P19">
            <v>-242.66</v>
          </cell>
        </row>
        <row r="20">
          <cell r="P20">
            <v>96.14</v>
          </cell>
        </row>
        <row r="21">
          <cell r="P21">
            <v>1649</v>
          </cell>
        </row>
        <row r="22">
          <cell r="P22">
            <v>2.9807800672188023E-10</v>
          </cell>
        </row>
        <row r="23">
          <cell r="P23">
            <v>2.9807800672188023E-10</v>
          </cell>
        </row>
        <row r="24">
          <cell r="P24">
            <v>-5074.12</v>
          </cell>
        </row>
        <row r="25">
          <cell r="P25">
            <v>10955.25</v>
          </cell>
        </row>
        <row r="26">
          <cell r="P26">
            <v>3963.7</v>
          </cell>
        </row>
        <row r="27">
          <cell r="P27">
            <v>840.29</v>
          </cell>
        </row>
        <row r="28">
          <cell r="P28">
            <v>-10663.93</v>
          </cell>
        </row>
        <row r="29">
          <cell r="P29">
            <v>-4483.88</v>
          </cell>
        </row>
        <row r="30">
          <cell r="P30">
            <v>-6781.77</v>
          </cell>
        </row>
        <row r="31">
          <cell r="P31">
            <v>-463.56</v>
          </cell>
        </row>
        <row r="32">
          <cell r="P32">
            <v>-1274.8900000000001</v>
          </cell>
        </row>
        <row r="33">
          <cell r="P33">
            <v>-4955.45</v>
          </cell>
        </row>
        <row r="34">
          <cell r="P34">
            <v>-6653.15</v>
          </cell>
        </row>
        <row r="35">
          <cell r="P35">
            <v>1537.18</v>
          </cell>
        </row>
        <row r="36">
          <cell r="P36">
            <v>-3648.12</v>
          </cell>
        </row>
        <row r="37">
          <cell r="P37">
            <v>-3259.91</v>
          </cell>
        </row>
        <row r="38">
          <cell r="P38">
            <v>-1890.17</v>
          </cell>
        </row>
        <row r="39">
          <cell r="P39">
            <v>-1477.11</v>
          </cell>
        </row>
        <row r="40">
          <cell r="P40">
            <v>-2023.81</v>
          </cell>
        </row>
        <row r="41">
          <cell r="P41">
            <v>-2470.33</v>
          </cell>
        </row>
        <row r="42">
          <cell r="P42">
            <v>-1161.1600000000001</v>
          </cell>
        </row>
        <row r="43">
          <cell r="P43">
            <v>-193.39</v>
          </cell>
        </row>
        <row r="44">
          <cell r="P44">
            <v>-587</v>
          </cell>
        </row>
        <row r="45">
          <cell r="P45">
            <v>3338.52</v>
          </cell>
        </row>
        <row r="46">
          <cell r="P46">
            <v>5871.91</v>
          </cell>
        </row>
        <row r="47">
          <cell r="P47">
            <v>2143.7399999999998</v>
          </cell>
        </row>
        <row r="48">
          <cell r="P48">
            <v>4828.1000000000004</v>
          </cell>
        </row>
        <row r="49">
          <cell r="P49">
            <v>5857.86</v>
          </cell>
        </row>
        <row r="50">
          <cell r="P50">
            <v>20276.009999999998</v>
          </cell>
        </row>
        <row r="51">
          <cell r="P51">
            <v>-1999981</v>
          </cell>
        </row>
        <row r="52">
          <cell r="P52">
            <v>32775.5</v>
          </cell>
        </row>
        <row r="53">
          <cell r="P53">
            <v>-1236</v>
          </cell>
        </row>
        <row r="54">
          <cell r="P54">
            <v>1869.84</v>
          </cell>
        </row>
        <row r="55">
          <cell r="P55">
            <v>3724.47</v>
          </cell>
        </row>
        <row r="56">
          <cell r="P56">
            <v>1167.47</v>
          </cell>
        </row>
        <row r="57">
          <cell r="P57">
            <v>1194.94</v>
          </cell>
        </row>
        <row r="58">
          <cell r="P58">
            <v>41.06</v>
          </cell>
        </row>
        <row r="59">
          <cell r="P59">
            <v>1391.31</v>
          </cell>
        </row>
        <row r="60">
          <cell r="P60">
            <v>527.74</v>
          </cell>
        </row>
        <row r="61">
          <cell r="P61">
            <v>51.88</v>
          </cell>
        </row>
        <row r="62">
          <cell r="P62">
            <v>1468.92</v>
          </cell>
        </row>
        <row r="63">
          <cell r="P63">
            <v>17.739999999999998</v>
          </cell>
        </row>
        <row r="64">
          <cell r="P64">
            <v>204.01</v>
          </cell>
        </row>
        <row r="65">
          <cell r="P65">
            <v>6094.28</v>
          </cell>
        </row>
        <row r="66">
          <cell r="P66">
            <v>3076.76</v>
          </cell>
        </row>
        <row r="67">
          <cell r="P67">
            <v>998.4</v>
          </cell>
        </row>
        <row r="68">
          <cell r="P68">
            <v>31.04</v>
          </cell>
        </row>
        <row r="69">
          <cell r="P69">
            <v>862.19</v>
          </cell>
        </row>
        <row r="70">
          <cell r="P70">
            <v>-82.11</v>
          </cell>
        </row>
        <row r="71">
          <cell r="P71">
            <v>164.75</v>
          </cell>
        </row>
        <row r="72">
          <cell r="P72">
            <v>40559.910000000003</v>
          </cell>
        </row>
        <row r="73">
          <cell r="P73">
            <v>950.06</v>
          </cell>
        </row>
        <row r="74">
          <cell r="P74">
            <v>150.44999999999999</v>
          </cell>
        </row>
        <row r="75">
          <cell r="P75">
            <v>280.41000000000003</v>
          </cell>
        </row>
        <row r="76">
          <cell r="P76">
            <v>209</v>
          </cell>
        </row>
        <row r="77">
          <cell r="P77">
            <v>99.58</v>
          </cell>
        </row>
        <row r="78">
          <cell r="P78">
            <v>9153.1299999999992</v>
          </cell>
        </row>
        <row r="79">
          <cell r="P79">
            <v>1316.79</v>
          </cell>
        </row>
        <row r="80">
          <cell r="P80">
            <v>1294.0999999999999</v>
          </cell>
        </row>
        <row r="81">
          <cell r="P81">
            <v>638.49</v>
          </cell>
        </row>
        <row r="82">
          <cell r="P82">
            <v>867.66</v>
          </cell>
        </row>
        <row r="83">
          <cell r="P83">
            <v>485.5</v>
          </cell>
        </row>
        <row r="84">
          <cell r="P84">
            <v>-22.99</v>
          </cell>
        </row>
        <row r="85">
          <cell r="P85">
            <v>30.27</v>
          </cell>
        </row>
        <row r="86">
          <cell r="P86">
            <v>22.99</v>
          </cell>
        </row>
        <row r="87">
          <cell r="P87">
            <v>58705.31</v>
          </cell>
        </row>
        <row r="88">
          <cell r="P88">
            <v>-1152.0899999999999</v>
          </cell>
        </row>
        <row r="89">
          <cell r="P89">
            <v>3402.3</v>
          </cell>
        </row>
        <row r="90">
          <cell r="P90">
            <v>6434.4</v>
          </cell>
        </row>
        <row r="91">
          <cell r="P91">
            <v>2641.77</v>
          </cell>
        </row>
        <row r="92">
          <cell r="P92">
            <v>1037.1199999999999</v>
          </cell>
        </row>
        <row r="93">
          <cell r="P93">
            <v>114.97</v>
          </cell>
        </row>
        <row r="94">
          <cell r="P94">
            <v>453.16</v>
          </cell>
        </row>
        <row r="95">
          <cell r="P95">
            <v>3777.02</v>
          </cell>
        </row>
        <row r="96">
          <cell r="P96">
            <v>465.85</v>
          </cell>
        </row>
        <row r="97">
          <cell r="P97">
            <v>156.37</v>
          </cell>
        </row>
        <row r="98">
          <cell r="P98">
            <v>3.08</v>
          </cell>
        </row>
        <row r="99">
          <cell r="P99">
            <v>5.0999999999999996</v>
          </cell>
        </row>
        <row r="100">
          <cell r="P100">
            <v>63.71</v>
          </cell>
        </row>
        <row r="101">
          <cell r="P101">
            <v>14.42</v>
          </cell>
        </row>
        <row r="102">
          <cell r="P102">
            <v>16335.45</v>
          </cell>
        </row>
        <row r="103">
          <cell r="P103">
            <v>378</v>
          </cell>
        </row>
        <row r="104">
          <cell r="P104">
            <v>675.06</v>
          </cell>
        </row>
        <row r="105">
          <cell r="P105">
            <v>1966.53</v>
          </cell>
        </row>
        <row r="106">
          <cell r="P106">
            <v>1332.64</v>
          </cell>
        </row>
        <row r="107">
          <cell r="P107">
            <v>25.66</v>
          </cell>
        </row>
        <row r="108">
          <cell r="P108">
            <v>15.92</v>
          </cell>
        </row>
        <row r="109">
          <cell r="P109">
            <v>665.99</v>
          </cell>
        </row>
        <row r="110">
          <cell r="P110">
            <v>698.46</v>
          </cell>
        </row>
        <row r="111">
          <cell r="P111">
            <v>337.58</v>
          </cell>
        </row>
        <row r="112">
          <cell r="P112">
            <v>11</v>
          </cell>
        </row>
        <row r="113">
          <cell r="P113">
            <v>-1174.52</v>
          </cell>
        </row>
        <row r="114">
          <cell r="P114">
            <v>-3367.55</v>
          </cell>
        </row>
        <row r="115">
          <cell r="P115">
            <v>-7.01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"/>
      <sheetName val="scenario01-Derek-irit01"/>
    </sheetNames>
    <sheetDataSet>
      <sheetData sheetId="0" refreshError="1">
        <row r="8">
          <cell r="J8">
            <v>848</v>
          </cell>
          <cell r="K8">
            <v>878</v>
          </cell>
        </row>
        <row r="26">
          <cell r="J26">
            <v>848</v>
          </cell>
          <cell r="K26">
            <v>878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. Status"/>
      <sheetName val="Projections"/>
      <sheetName val="P&amp;L Short"/>
      <sheetName val="Budget"/>
      <sheetName val="PRS"/>
      <sheetName val="Toshiba"/>
      <sheetName val="Budget New"/>
      <sheetName val="SmartCap"/>
      <sheetName val="DOK 2004 P&amp;L by MSX"/>
      <sheetName val="MSx"/>
      <sheetName val="Travel &amp; Personel"/>
      <sheetName val="Q104 Act and 2004 Bud"/>
      <sheetName val="P&amp;L"/>
      <sheetName val="Analysis"/>
      <sheetName val="KeyComp. Data"/>
      <sheetName val="KeyComp - for delivery"/>
      <sheetName val="Key #2"/>
      <sheetName val="KeyComputing"/>
      <sheetName val="Devision In DOK"/>
      <sheetName val="Info"/>
      <sheetName val="Template"/>
      <sheetName val="Employee Split 30.6.03"/>
      <sheetName val="G&amp;A Split"/>
      <sheetName val="Allocation"/>
      <sheetName val="2004 Marcom"/>
      <sheetName val="2004 Fixed Assets budget"/>
      <sheetName val="DOK Marcom allocations"/>
      <sheetName val="Sheet1"/>
      <sheetName val="P&amp;L Data"/>
      <sheetName val="Number of Employees"/>
      <sheetName val="Graph"/>
      <sheetName val="דוח מתכונת הגשה מאוחד"/>
      <sheetName val="דוח מתכונת הגשה סולו ישראל"/>
      <sheetName val="General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Support Group"/>
      <sheetName val="Budget New"/>
    </sheetNames>
    <sheetDataSet>
      <sheetData sheetId="0" refreshError="1">
        <row r="2">
          <cell r="A2" t="str">
            <v>Customer Support Group</v>
          </cell>
        </row>
        <row r="4">
          <cell r="A4" t="str">
            <v>Categories</v>
          </cell>
          <cell r="B4" t="str">
            <v>Q1-03</v>
          </cell>
          <cell r="C4" t="str">
            <v>Q2-03</v>
          </cell>
          <cell r="D4" t="str">
            <v>Q3-03</v>
          </cell>
          <cell r="E4" t="str">
            <v>Q4-03</v>
          </cell>
          <cell r="F4">
            <v>2003</v>
          </cell>
        </row>
        <row r="5">
          <cell r="A5" t="str">
            <v>Travel</v>
          </cell>
        </row>
        <row r="6">
          <cell r="A6" t="str">
            <v>Dima</v>
          </cell>
          <cell r="B6">
            <v>7.5</v>
          </cell>
          <cell r="C6">
            <v>7.5</v>
          </cell>
          <cell r="D6">
            <v>7.5</v>
          </cell>
          <cell r="E6">
            <v>7.5</v>
          </cell>
          <cell r="F6">
            <v>30</v>
          </cell>
        </row>
        <row r="7">
          <cell r="A7" t="str">
            <v>Nir</v>
          </cell>
          <cell r="B7">
            <v>6.59</v>
          </cell>
          <cell r="C7">
            <v>6.59</v>
          </cell>
          <cell r="D7">
            <v>6.59</v>
          </cell>
          <cell r="E7">
            <v>6.59</v>
          </cell>
          <cell r="F7">
            <v>26.36</v>
          </cell>
        </row>
        <row r="8">
          <cell r="A8" t="str">
            <v>Raz</v>
          </cell>
          <cell r="B8">
            <v>14.21</v>
          </cell>
          <cell r="C8">
            <v>14.21</v>
          </cell>
          <cell r="D8">
            <v>14.21</v>
          </cell>
          <cell r="E8">
            <v>14.21</v>
          </cell>
          <cell r="F8">
            <v>56.84</v>
          </cell>
        </row>
        <row r="9">
          <cell r="A9" t="str">
            <v>Total Travel</v>
          </cell>
          <cell r="B9">
            <v>28.3</v>
          </cell>
          <cell r="C9">
            <v>28.3</v>
          </cell>
          <cell r="D9">
            <v>28.3</v>
          </cell>
          <cell r="E9">
            <v>28.3</v>
          </cell>
          <cell r="F9">
            <v>113.2</v>
          </cell>
        </row>
        <row r="10">
          <cell r="A10" t="str">
            <v>Total Travel</v>
          </cell>
          <cell r="B10">
            <v>28.3</v>
          </cell>
          <cell r="C10">
            <v>28.3</v>
          </cell>
          <cell r="D10">
            <v>28.3</v>
          </cell>
          <cell r="E10">
            <v>28.3</v>
          </cell>
          <cell r="F10">
            <v>113.2</v>
          </cell>
        </row>
        <row r="11">
          <cell r="A11" t="str">
            <v>Books</v>
          </cell>
          <cell r="B11">
            <v>0.2</v>
          </cell>
          <cell r="C11">
            <v>0.2</v>
          </cell>
          <cell r="D11">
            <v>0.2</v>
          </cell>
          <cell r="E11">
            <v>0.2</v>
          </cell>
          <cell r="F11">
            <v>0.8</v>
          </cell>
        </row>
        <row r="12">
          <cell r="A12" t="str">
            <v>Books</v>
          </cell>
          <cell r="B12">
            <v>0.2</v>
          </cell>
          <cell r="C12">
            <v>0.2</v>
          </cell>
          <cell r="D12">
            <v>0.2</v>
          </cell>
          <cell r="E12">
            <v>0.2</v>
          </cell>
          <cell r="F12">
            <v>0.8</v>
          </cell>
        </row>
        <row r="13">
          <cell r="A13" t="str">
            <v>Seminars/Training</v>
          </cell>
        </row>
        <row r="14">
          <cell r="A14" t="str">
            <v>Dima</v>
          </cell>
          <cell r="B14">
            <v>1.2</v>
          </cell>
          <cell r="C14">
            <v>1.2</v>
          </cell>
          <cell r="F14">
            <v>2.4</v>
          </cell>
        </row>
        <row r="15">
          <cell r="A15" t="str">
            <v>Nir</v>
          </cell>
          <cell r="B15">
            <v>1.2</v>
          </cell>
          <cell r="C15">
            <v>1.2</v>
          </cell>
          <cell r="D15">
            <v>1.2</v>
          </cell>
          <cell r="F15">
            <v>2.4</v>
          </cell>
        </row>
        <row r="16">
          <cell r="A16" t="str">
            <v>Raz</v>
          </cell>
          <cell r="C16">
            <v>1.2</v>
          </cell>
          <cell r="D16">
            <v>1.2</v>
          </cell>
          <cell r="E16">
            <v>1.2</v>
          </cell>
          <cell r="F16">
            <v>2.4</v>
          </cell>
        </row>
        <row r="17">
          <cell r="A17" t="str">
            <v>Total Training</v>
          </cell>
          <cell r="B17">
            <v>1.4</v>
          </cell>
          <cell r="C17">
            <v>2.5999999999999996</v>
          </cell>
          <cell r="D17">
            <v>2.5999999999999996</v>
          </cell>
          <cell r="E17">
            <v>1.4</v>
          </cell>
          <cell r="F17">
            <v>8</v>
          </cell>
        </row>
        <row r="18">
          <cell r="A18" t="str">
            <v>Total Training</v>
          </cell>
          <cell r="B18">
            <v>1.4</v>
          </cell>
          <cell r="C18">
            <v>2.5999999999999996</v>
          </cell>
          <cell r="D18">
            <v>2.5999999999999996</v>
          </cell>
          <cell r="E18">
            <v>1.4</v>
          </cell>
          <cell r="F18">
            <v>8</v>
          </cell>
        </row>
        <row r="20">
          <cell r="A20" t="str">
            <v>TIOMAP</v>
          </cell>
          <cell r="B20">
            <v>2.5</v>
          </cell>
          <cell r="C20">
            <v>0</v>
          </cell>
          <cell r="D20">
            <v>0</v>
          </cell>
          <cell r="E20">
            <v>0</v>
          </cell>
          <cell r="F20">
            <v>2.5</v>
          </cell>
        </row>
        <row r="21">
          <cell r="A21" t="str">
            <v>PowerPC</v>
          </cell>
          <cell r="B21">
            <v>0</v>
          </cell>
          <cell r="C21">
            <v>2.5</v>
          </cell>
          <cell r="D21">
            <v>0</v>
          </cell>
          <cell r="E21">
            <v>0</v>
          </cell>
          <cell r="F21">
            <v>2.5</v>
          </cell>
        </row>
        <row r="22">
          <cell r="A22" t="str">
            <v>ARM</v>
          </cell>
          <cell r="B22">
            <v>0</v>
          </cell>
          <cell r="C22">
            <v>0</v>
          </cell>
          <cell r="D22">
            <v>2.5</v>
          </cell>
          <cell r="E22">
            <v>0</v>
          </cell>
          <cell r="F22">
            <v>2.5</v>
          </cell>
        </row>
        <row r="23">
          <cell r="A23" t="str">
            <v>MIPS</v>
          </cell>
          <cell r="B23">
            <v>0</v>
          </cell>
          <cell r="C23">
            <v>0</v>
          </cell>
          <cell r="D23">
            <v>0</v>
          </cell>
          <cell r="E23">
            <v>2.5</v>
          </cell>
          <cell r="F23">
            <v>2.5</v>
          </cell>
        </row>
        <row r="24">
          <cell r="A24" t="str">
            <v>MIPS</v>
          </cell>
          <cell r="B24">
            <v>0</v>
          </cell>
          <cell r="C24">
            <v>0</v>
          </cell>
          <cell r="D24">
            <v>0</v>
          </cell>
          <cell r="E24">
            <v>2.5</v>
          </cell>
          <cell r="F24">
            <v>2.5</v>
          </cell>
        </row>
        <row r="25">
          <cell r="A25" t="str">
            <v>Special Adapters</v>
          </cell>
          <cell r="F25">
            <v>20</v>
          </cell>
        </row>
        <row r="26">
          <cell r="A26" t="str">
            <v>PCB layout</v>
          </cell>
          <cell r="B26">
            <v>2</v>
          </cell>
          <cell r="C26">
            <v>1</v>
          </cell>
          <cell r="D26">
            <v>1</v>
          </cell>
          <cell r="E26">
            <v>1</v>
          </cell>
          <cell r="F26">
            <v>5</v>
          </cell>
        </row>
        <row r="27">
          <cell r="A27" t="str">
            <v>PCB manufacturing</v>
          </cell>
          <cell r="B27">
            <v>1</v>
          </cell>
          <cell r="C27">
            <v>2</v>
          </cell>
          <cell r="D27">
            <v>1</v>
          </cell>
          <cell r="E27">
            <v>1</v>
          </cell>
          <cell r="F27">
            <v>5</v>
          </cell>
        </row>
        <row r="28">
          <cell r="A28" t="str">
            <v>PCB assembly</v>
          </cell>
          <cell r="B28">
            <v>1</v>
          </cell>
          <cell r="C28">
            <v>1</v>
          </cell>
          <cell r="D28">
            <v>2</v>
          </cell>
          <cell r="E28">
            <v>1</v>
          </cell>
          <cell r="F28">
            <v>5</v>
          </cell>
        </row>
        <row r="29">
          <cell r="A29" t="str">
            <v>Components</v>
          </cell>
          <cell r="B29">
            <v>1</v>
          </cell>
          <cell r="C29">
            <v>1</v>
          </cell>
          <cell r="D29">
            <v>1</v>
          </cell>
          <cell r="E29">
            <v>2</v>
          </cell>
          <cell r="F29">
            <v>5</v>
          </cell>
        </row>
        <row r="30">
          <cell r="A30" t="str">
            <v>Components</v>
          </cell>
          <cell r="B30">
            <v>1</v>
          </cell>
          <cell r="C30">
            <v>1</v>
          </cell>
          <cell r="D30">
            <v>1</v>
          </cell>
          <cell r="E30">
            <v>2</v>
          </cell>
          <cell r="F30">
            <v>5</v>
          </cell>
        </row>
        <row r="31">
          <cell r="A31" t="str">
            <v>Assorted H/W</v>
          </cell>
          <cell r="F31">
            <v>0.6</v>
          </cell>
        </row>
        <row r="32">
          <cell r="A32" t="str">
            <v>memory, disk drives, cables, power supplies</v>
          </cell>
          <cell r="B32">
            <v>0.15</v>
          </cell>
          <cell r="C32">
            <v>0.15</v>
          </cell>
          <cell r="D32">
            <v>0.15</v>
          </cell>
          <cell r="E32">
            <v>0.15</v>
          </cell>
          <cell r="F32">
            <v>0.6</v>
          </cell>
        </row>
        <row r="33">
          <cell r="A33" t="str">
            <v>memory, disk drives, cables, power supplies</v>
          </cell>
          <cell r="B33">
            <v>0.15</v>
          </cell>
          <cell r="C33">
            <v>0.15</v>
          </cell>
          <cell r="D33">
            <v>0.15</v>
          </cell>
          <cell r="E33">
            <v>0.15</v>
          </cell>
          <cell r="F33">
            <v>0.6</v>
          </cell>
        </row>
        <row r="34">
          <cell r="A34" t="str">
            <v>Development Tools - S/W</v>
          </cell>
          <cell r="F34">
            <v>7.6</v>
          </cell>
        </row>
        <row r="35">
          <cell r="A35" t="str">
            <v>Compilers</v>
          </cell>
          <cell r="B35">
            <v>3</v>
          </cell>
          <cell r="D35">
            <v>3</v>
          </cell>
          <cell r="F35">
            <v>6</v>
          </cell>
        </row>
        <row r="36">
          <cell r="A36" t="str">
            <v>Compiler Maintenance</v>
          </cell>
          <cell r="B36">
            <v>0.5</v>
          </cell>
          <cell r="D36">
            <v>0.5</v>
          </cell>
          <cell r="F36">
            <v>1</v>
          </cell>
        </row>
        <row r="38">
          <cell r="A38" t="str">
            <v>Utilities</v>
          </cell>
          <cell r="B38">
            <v>0.15</v>
          </cell>
          <cell r="C38">
            <v>0.15</v>
          </cell>
          <cell r="D38">
            <v>0.15</v>
          </cell>
          <cell r="E38">
            <v>0.15</v>
          </cell>
          <cell r="F38">
            <v>0.6</v>
          </cell>
        </row>
        <row r="39">
          <cell r="A39" t="str">
            <v>Yuval Sofer Budget</v>
          </cell>
          <cell r="B39">
            <v>12.5</v>
          </cell>
          <cell r="C39">
            <v>12.5</v>
          </cell>
          <cell r="D39">
            <v>12.5</v>
          </cell>
          <cell r="E39">
            <v>12.5</v>
          </cell>
          <cell r="F39">
            <v>50</v>
          </cell>
        </row>
        <row r="40">
          <cell r="A40" t="str">
            <v>Yuval Sofer Budget</v>
          </cell>
          <cell r="B40">
            <v>12.5</v>
          </cell>
          <cell r="C40">
            <v>12.5</v>
          </cell>
          <cell r="D40">
            <v>12.5</v>
          </cell>
          <cell r="E40">
            <v>12.5</v>
          </cell>
          <cell r="F40">
            <v>50</v>
          </cell>
        </row>
        <row r="41">
          <cell r="A41" t="str">
            <v>Development Tools - H/W</v>
          </cell>
          <cell r="F41">
            <v>8</v>
          </cell>
        </row>
        <row r="42">
          <cell r="A42" t="str">
            <v>Test Equipment</v>
          </cell>
          <cell r="B42">
            <v>4</v>
          </cell>
          <cell r="F42">
            <v>4</v>
          </cell>
        </row>
        <row r="43">
          <cell r="A43" t="str">
            <v>JTAG/Programmers</v>
          </cell>
          <cell r="B43">
            <v>2</v>
          </cell>
          <cell r="D43">
            <v>2</v>
          </cell>
          <cell r="F43">
            <v>4</v>
          </cell>
        </row>
        <row r="44">
          <cell r="A44" t="str">
            <v>Total Sub. Cont.</v>
          </cell>
          <cell r="B44">
            <v>29.8</v>
          </cell>
          <cell r="C44">
            <v>20.3</v>
          </cell>
          <cell r="D44">
            <v>25.8</v>
          </cell>
          <cell r="E44">
            <v>20.3</v>
          </cell>
          <cell r="F44">
            <v>96.2</v>
          </cell>
        </row>
        <row r="45">
          <cell r="A45" t="str">
            <v>Cut</v>
          </cell>
          <cell r="B45">
            <v>-10</v>
          </cell>
          <cell r="C45">
            <v>-10</v>
          </cell>
          <cell r="D45">
            <v>-10</v>
          </cell>
          <cell r="E45">
            <v>-10</v>
          </cell>
          <cell r="F45">
            <v>-40</v>
          </cell>
        </row>
        <row r="46">
          <cell r="A46" t="str">
            <v>Total Sub. Cont.</v>
          </cell>
          <cell r="B46">
            <v>19.8</v>
          </cell>
          <cell r="C46">
            <v>10.3</v>
          </cell>
          <cell r="D46">
            <v>15.8</v>
          </cell>
          <cell r="E46">
            <v>10.3</v>
          </cell>
          <cell r="F46">
            <v>56.2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00"/>
      <sheetName val="Summary inc Act"/>
      <sheetName val="Summary 2001-2002"/>
      <sheetName val="MSL 2001-2002 summary"/>
      <sheetName val="MSU 2001- 2002 summary"/>
      <sheetName val="DAN's PLAN"/>
      <sheetName val="Jude's Plan"/>
      <sheetName val="DOC MKT Budget inc Sharon &amp;Noam"/>
      <sheetName val="Sharon T. 2002 bud"/>
      <sheetName val="Noam CD Budget not inc. mkt "/>
      <sheetName val="MSU PR "/>
      <sheetName val="MSU Advertising "/>
      <sheetName val="MSU Shows"/>
      <sheetName val="MSU Travel"/>
      <sheetName val="MSL 2002 Salaries"/>
      <sheetName val="MSU 2002 Salaries - Y"/>
      <sheetName val="MSU 2002 Salaries - Q"/>
      <sheetName val="MSU 2001 Salaries"/>
      <sheetName val="2002 budget formating "/>
      <sheetName val="PR "/>
      <sheetName val="Advertising "/>
      <sheetName val="Shows"/>
      <sheetName val="Recruiting"/>
      <sheetName val="Travel"/>
      <sheetName val="Salaries - Y"/>
      <sheetName val="Salaries - Q"/>
      <sheetName val="Customer Support Grou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ווה&quot;פ-אנליטי"/>
      <sheetName val="1Q'02 vs 1Q'01"/>
      <sheetName val="1Q'02 budget vs Actual Board"/>
      <sheetName val="1Q'02 budget vs Actual "/>
      <sheetName val="Balance Sheet Q4"/>
      <sheetName val=" Q1'02 P&amp;L analysis "/>
      <sheetName val=" Q4'01 P&amp;L analysis "/>
      <sheetName val="2002 P&amp;L analysis"/>
      <sheetName val="Sales Idit Q1"/>
      <sheetName val="Sales BreakDown-1Q02"/>
      <sheetName val="1Q02 Sales analisys"/>
      <sheetName val="Sales By Area  "/>
      <sheetName val="MSA March budget"/>
      <sheetName val="MSC Mar"/>
      <sheetName val="Q1 Travel"/>
      <sheetName val="Q1 Austria"/>
      <sheetName val="DOCT Q1_02"/>
      <sheetName val="MobMKTg Q1_02"/>
      <sheetName val="MKT Accrual"/>
      <sheetName val="DOK Accrual"/>
      <sheetName val="Q4 Act vs Bud "/>
      <sheetName val="Q1 R&amp;D NPK FFD &amp; PCC"/>
      <sheetName val="Q1 Travel DOC"/>
      <sheetName val="Q1-02 DOC-Proj "/>
      <sheetName val="MobR&amp;D Q1_02"/>
      <sheetName val="R&amp;D Q1_02"/>
      <sheetName val="Q4 DOC R&amp;D accrual"/>
      <sheetName val="Patents Q1_02"/>
      <sheetName val="Q1 R&amp;D NPK DOC"/>
      <sheetName val="Q1 R&amp;D NPK DOK"/>
      <sheetName val="Q1'02 NPK Sales"/>
      <sheetName val="Jan-Feb budget vs Actual BU"/>
      <sheetName val="Q1-Jan -Feb DOC-Proj"/>
      <sheetName val="Travel"/>
      <sheetName val="NPX"/>
      <sheetName val="MSU"/>
      <sheetName val="DOC TRAVEL"/>
      <sheetName val=" travel"/>
      <sheetName val="February travel"/>
      <sheetName val="MSJ"/>
      <sheetName val="MSU Sal. to MSL"/>
      <sheetName val="2002 budget vs Actual ariel"/>
      <sheetName val="PATENTS"/>
      <sheetName val="Q1-Jan DOC-Projects "/>
      <sheetName val="MSJ Jan 02"/>
      <sheetName val=" MSU Jan 02"/>
      <sheetName val="MSU Salarie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P&amp;L IL"/>
      <sheetName val="P&amp;L US"/>
      <sheetName val="P&amp;L IL DE"/>
      <sheetName val="OPEX IL"/>
      <sheetName val="Assumption US"/>
      <sheetName val="Assumptions IL DE"/>
      <sheetName val="salary IL"/>
      <sheetName val="salary US"/>
      <sheetName val="Rev &amp; related cost"/>
      <sheetName val="General data"/>
      <sheetName val="salary IL DE"/>
      <sheetName val="2002 budget vs Actual ar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2007 Budget</v>
          </cell>
        </row>
        <row r="5">
          <cell r="D5" t="str">
            <v>Tradency BVI</v>
          </cell>
        </row>
      </sheetData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A"/>
      <sheetName val="reports"/>
      <sheetName val="FS"/>
      <sheetName val="WP"/>
      <sheetName val="TB"/>
      <sheetName val="Inc"/>
      <sheetName val="GL"/>
      <sheetName val="AJE"/>
      <sheetName val="Accounts"/>
      <sheetName val="MONTHLY P&amp;L"/>
      <sheetName val="הערות"/>
    </sheetNames>
    <sheetDataSet>
      <sheetData sheetId="0"/>
      <sheetData sheetId="1"/>
      <sheetData sheetId="2"/>
      <sheetData sheetId="3">
        <row r="6">
          <cell r="C6">
            <v>3.802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2005 sales data"/>
      <sheetName val="2005 Market share"/>
      <sheetName val="Market share"/>
      <sheetName val="2004 by customer data"/>
      <sheetName val="Overall market"/>
      <sheetName val="2004 sum by q"/>
      <sheetName val="Q4 pivot Region"/>
      <sheetName val="Q1 pivot Region "/>
      <sheetName val="Q2 Pivot Region"/>
      <sheetName val="July -Aug Region-DOK"/>
      <sheetName val="July -Aug Region-DOK (2)"/>
      <sheetName val="Q2 Pivot Region (2)"/>
      <sheetName val="Q1 pivot Region  (2)"/>
      <sheetName val="Data shuki"/>
      <sheetName val="Real Data"/>
      <sheetName val="Graphs"/>
      <sheetName val="Samsung BCP FC"/>
      <sheetName val="Chart of Accounts - Active"/>
      <sheetName val="Gener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BVA"/>
      <sheetName val="Reports"/>
      <sheetName val="FS"/>
      <sheetName val="GL-Ltd"/>
      <sheetName val="GL-Inc"/>
      <sheetName val="AJE"/>
      <sheetName val="WP"/>
      <sheetName val="Vacation"/>
      <sheetName val="Recreation"/>
      <sheetName val="תמחיר מצטבר 2010"/>
      <sheetName val="Salary cost"/>
      <sheetName val="Investments"/>
      <sheetName val="Account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אי 06"/>
      <sheetName val="הערות למודל"/>
      <sheetName val="מחירון"/>
    </sheetNames>
    <sheetDataSet>
      <sheetData sheetId="0" refreshError="1"/>
      <sheetData sheetId="1" refreshError="1"/>
      <sheetData sheetId="2" refreshError="1">
        <row r="43">
          <cell r="A43" t="str">
            <v>013Mobile</v>
          </cell>
        </row>
        <row r="44">
          <cell r="A44" t="str">
            <v>עמידה ביעד</v>
          </cell>
          <cell r="B44" t="str">
            <v>פרס</v>
          </cell>
          <cell r="C44" t="str">
            <v>קנס</v>
          </cell>
          <cell r="D44" t="str">
            <v>מחיר</v>
          </cell>
        </row>
        <row r="45">
          <cell r="A45">
            <v>0</v>
          </cell>
          <cell r="B45">
            <v>3.8</v>
          </cell>
          <cell r="C45">
            <v>-15.2</v>
          </cell>
          <cell r="D45">
            <v>-15.2</v>
          </cell>
        </row>
        <row r="46">
          <cell r="A46">
            <v>0.501</v>
          </cell>
          <cell r="B46">
            <v>3.8</v>
          </cell>
          <cell r="C46">
            <v>-3.8</v>
          </cell>
          <cell r="D46">
            <v>0</v>
          </cell>
        </row>
        <row r="47">
          <cell r="A47">
            <v>0.70099999999999996</v>
          </cell>
          <cell r="B47">
            <v>3.8</v>
          </cell>
          <cell r="C47">
            <v>-1.9</v>
          </cell>
          <cell r="D47">
            <v>1.9</v>
          </cell>
        </row>
        <row r="48">
          <cell r="A48">
            <v>0.80100000000000005</v>
          </cell>
          <cell r="B48">
            <v>3.8</v>
          </cell>
          <cell r="C48">
            <v>-0.95</v>
          </cell>
          <cell r="D48">
            <v>2.8499999999999996</v>
          </cell>
        </row>
        <row r="49">
          <cell r="A49">
            <v>0.95099999999999996</v>
          </cell>
          <cell r="B49">
            <v>3.8</v>
          </cell>
          <cell r="D49">
            <v>3.8</v>
          </cell>
        </row>
        <row r="50">
          <cell r="A50" t="str">
            <v>מעל 100%</v>
          </cell>
          <cell r="B50">
            <v>25.5</v>
          </cell>
          <cell r="D50">
            <v>25.5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Revenues"/>
      <sheetName val="Expenses"/>
      <sheetName val="HC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כירה מימונית-4 קוים"/>
      <sheetName val="חכירה מימונית קו 5"/>
      <sheetName val="חכירה מימונית קו 6 "/>
      <sheetName val="חכירה מימונית קוים 7,8"/>
      <sheetName val="חכירה מימונית קו 9"/>
      <sheetName val="חכירה מימונית 10 11 "/>
      <sheetName val="חכירה מימונית 12"/>
      <sheetName val="חכירה מימונית 13"/>
      <sheetName val="חכירה מימונית 14"/>
      <sheetName val="חכירה מימונית קו 15"/>
      <sheetName val="לוחות סילוקין"/>
      <sheetName val="לוח סילוקין לא סופי"/>
      <sheetName val="דולרי"/>
      <sheetName val="פ&quot;נ"/>
      <sheetName val="פ&quot;נ 9.05"/>
      <sheetName val="פ&quot;נ 12.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3">
          <cell r="I43">
            <v>24.294416666666667</v>
          </cell>
          <cell r="O43">
            <v>60.735999999999997</v>
          </cell>
          <cell r="U43">
            <v>70.86944444444444</v>
          </cell>
          <cell r="AA43">
            <v>35.43472222222222</v>
          </cell>
          <cell r="AH43">
            <v>106.30416666666666</v>
          </cell>
          <cell r="AN43">
            <v>35.43472222222222</v>
          </cell>
          <cell r="AT43">
            <v>35.43472222222222</v>
          </cell>
        </row>
        <row r="44">
          <cell r="I44">
            <v>24.294416666666667</v>
          </cell>
          <cell r="O44">
            <v>60.735999999999997</v>
          </cell>
          <cell r="U44">
            <v>70.86944444444444</v>
          </cell>
          <cell r="AA44">
            <v>35.43472222222222</v>
          </cell>
          <cell r="AH44">
            <v>106.30416666666666</v>
          </cell>
          <cell r="AN44">
            <v>35.43472222222222</v>
          </cell>
          <cell r="AT44">
            <v>35.43472222222222</v>
          </cell>
        </row>
        <row r="45">
          <cell r="I45">
            <v>24.294416666666667</v>
          </cell>
          <cell r="O45">
            <v>60.735999999999997</v>
          </cell>
          <cell r="U45">
            <v>70.86944444444444</v>
          </cell>
          <cell r="AA45">
            <v>35.43472222222222</v>
          </cell>
          <cell r="AH45">
            <v>106.30416666666666</v>
          </cell>
          <cell r="AN45">
            <v>35.43472222222222</v>
          </cell>
          <cell r="AT45">
            <v>35.43472222222222</v>
          </cell>
        </row>
        <row r="46">
          <cell r="I46">
            <v>24.294416666666667</v>
          </cell>
          <cell r="O46">
            <v>60.735999999999997</v>
          </cell>
          <cell r="U46">
            <v>70.86944444444444</v>
          </cell>
          <cell r="AA46">
            <v>35.43472222222222</v>
          </cell>
          <cell r="AH46">
            <v>106.30416666666666</v>
          </cell>
          <cell r="AN46">
            <v>35.43472222222222</v>
          </cell>
          <cell r="AT46">
            <v>35.43472222222222</v>
          </cell>
        </row>
        <row r="47">
          <cell r="I47">
            <v>24.294416666666667</v>
          </cell>
          <cell r="O47">
            <v>60.735999999999997</v>
          </cell>
          <cell r="U47">
            <v>70.86944444444444</v>
          </cell>
          <cell r="AA47">
            <v>35.43472222222222</v>
          </cell>
          <cell r="AH47">
            <v>106.30416666666666</v>
          </cell>
          <cell r="AN47">
            <v>35.43472222222222</v>
          </cell>
          <cell r="AT47">
            <v>35.43472222222222</v>
          </cell>
        </row>
        <row r="48">
          <cell r="I48">
            <v>24.294416666666667</v>
          </cell>
          <cell r="O48">
            <v>60.735999999999997</v>
          </cell>
          <cell r="U48">
            <v>70.86944444444444</v>
          </cell>
          <cell r="AA48">
            <v>35.43472222222222</v>
          </cell>
          <cell r="AH48">
            <v>106.30416666666666</v>
          </cell>
          <cell r="AN48">
            <v>35.43472222222222</v>
          </cell>
          <cell r="AT48">
            <v>35.43472222222222</v>
          </cell>
        </row>
        <row r="49">
          <cell r="I49">
            <v>24.294416666666667</v>
          </cell>
          <cell r="O49">
            <v>60.735999999999997</v>
          </cell>
          <cell r="U49">
            <v>70.86944444444444</v>
          </cell>
          <cell r="AA49">
            <v>35.43472222222222</v>
          </cell>
          <cell r="AH49">
            <v>106.30416666666666</v>
          </cell>
          <cell r="AN49">
            <v>35.43472222222222</v>
          </cell>
          <cell r="AT49">
            <v>35.43472222222222</v>
          </cell>
        </row>
        <row r="50">
          <cell r="I50">
            <v>24.294416666666667</v>
          </cell>
          <cell r="O50">
            <v>60.735999999999997</v>
          </cell>
          <cell r="U50">
            <v>70.86944444444444</v>
          </cell>
          <cell r="AA50">
            <v>35.43472222222222</v>
          </cell>
          <cell r="AH50">
            <v>106.30416666666666</v>
          </cell>
          <cell r="AN50">
            <v>35.43472222222222</v>
          </cell>
          <cell r="AT50">
            <v>35.43472222222222</v>
          </cell>
        </row>
        <row r="51">
          <cell r="I51">
            <v>24.294416666666667</v>
          </cell>
          <cell r="O51">
            <v>60.735999999999997</v>
          </cell>
          <cell r="U51">
            <v>70.86944444444444</v>
          </cell>
          <cell r="AA51">
            <v>35.43472222222222</v>
          </cell>
          <cell r="AH51">
            <v>106.30416666666666</v>
          </cell>
          <cell r="AN51">
            <v>35.43472222222222</v>
          </cell>
          <cell r="AT51">
            <v>35.43472222222222</v>
          </cell>
        </row>
        <row r="52">
          <cell r="O52">
            <v>60.735999999999997</v>
          </cell>
          <cell r="U52">
            <v>70.86944444444444</v>
          </cell>
          <cell r="AA52">
            <v>35.43472222222222</v>
          </cell>
          <cell r="AH52">
            <v>106.30416666666666</v>
          </cell>
          <cell r="AN52">
            <v>35.43472222222222</v>
          </cell>
          <cell r="AT52">
            <v>35.43472222222222</v>
          </cell>
        </row>
        <row r="53">
          <cell r="O53">
            <v>60.735999999999997</v>
          </cell>
          <cell r="U53">
            <v>70.86944444444444</v>
          </cell>
          <cell r="AA53">
            <v>35.43472222222222</v>
          </cell>
          <cell r="AH53">
            <v>106.30416666666666</v>
          </cell>
          <cell r="AN53">
            <v>35.43472222222222</v>
          </cell>
          <cell r="AT53">
            <v>35.43472222222222</v>
          </cell>
        </row>
        <row r="54">
          <cell r="O54">
            <v>60.735999999999997</v>
          </cell>
          <cell r="U54">
            <v>70.86944444444444</v>
          </cell>
          <cell r="AA54">
            <v>35.43472222222222</v>
          </cell>
          <cell r="AH54">
            <v>106.30416666666666</v>
          </cell>
          <cell r="AN54">
            <v>35.43472222222222</v>
          </cell>
          <cell r="AT54">
            <v>35.43472222222222</v>
          </cell>
        </row>
        <row r="55">
          <cell r="O55">
            <v>60.735999999999997</v>
          </cell>
          <cell r="U55">
            <v>70.86944444444444</v>
          </cell>
          <cell r="AA55">
            <v>35.43472222222222</v>
          </cell>
          <cell r="AH55">
            <v>106.30416666666666</v>
          </cell>
          <cell r="AN55">
            <v>35.43472222222222</v>
          </cell>
          <cell r="AT55">
            <v>35.43472222222222</v>
          </cell>
        </row>
        <row r="56">
          <cell r="U56">
            <v>70.86944444444444</v>
          </cell>
          <cell r="AA56">
            <v>35.43472222222222</v>
          </cell>
          <cell r="AH56">
            <v>106.30416666666666</v>
          </cell>
          <cell r="AN56">
            <v>35.43472222222222</v>
          </cell>
          <cell r="AT56">
            <v>35.43472222222222</v>
          </cell>
        </row>
        <row r="57">
          <cell r="U57">
            <v>70.86944444444444</v>
          </cell>
          <cell r="AA57">
            <v>35.43472222222222</v>
          </cell>
          <cell r="AH57">
            <v>106.30416666666666</v>
          </cell>
          <cell r="AN57">
            <v>35.43472222222222</v>
          </cell>
          <cell r="AT57">
            <v>35.43472222222222</v>
          </cell>
        </row>
        <row r="58">
          <cell r="U58">
            <v>70.86944444444444</v>
          </cell>
          <cell r="AA58">
            <v>35.43472222222222</v>
          </cell>
          <cell r="AH58">
            <v>106.30416666666666</v>
          </cell>
          <cell r="AN58">
            <v>35.43472222222222</v>
          </cell>
          <cell r="AT58">
            <v>35.43472222222222</v>
          </cell>
        </row>
        <row r="59">
          <cell r="U59">
            <v>70.86944444444444</v>
          </cell>
          <cell r="AA59">
            <v>35.43472222222222</v>
          </cell>
          <cell r="AH59">
            <v>106.30416666666666</v>
          </cell>
          <cell r="AN59">
            <v>35.43472222222222</v>
          </cell>
          <cell r="AT59">
            <v>35.43472222222222</v>
          </cell>
        </row>
        <row r="60">
          <cell r="U60">
            <v>70.86944444444444</v>
          </cell>
          <cell r="AA60">
            <v>35.43472222222222</v>
          </cell>
          <cell r="AH60">
            <v>106.30416666666666</v>
          </cell>
          <cell r="AN60">
            <v>35.43472222222222</v>
          </cell>
          <cell r="AT60">
            <v>35.43472222222222</v>
          </cell>
        </row>
        <row r="61">
          <cell r="U61">
            <v>70.86944444444444</v>
          </cell>
          <cell r="AA61">
            <v>35.43472222222222</v>
          </cell>
          <cell r="AH61">
            <v>106.30416666666666</v>
          </cell>
          <cell r="AN61">
            <v>35.43472222222222</v>
          </cell>
          <cell r="AT61">
            <v>35.43472222222222</v>
          </cell>
        </row>
        <row r="62">
          <cell r="U62">
            <v>70.86944444444444</v>
          </cell>
          <cell r="AA62">
            <v>35.43472222222222</v>
          </cell>
          <cell r="AH62">
            <v>106.30416666666666</v>
          </cell>
          <cell r="AN62">
            <v>35.43472222222222</v>
          </cell>
          <cell r="AT62">
            <v>35.43472222222222</v>
          </cell>
        </row>
        <row r="63">
          <cell r="U63">
            <v>70.86944444444444</v>
          </cell>
          <cell r="AA63">
            <v>35.43472222222222</v>
          </cell>
          <cell r="AH63">
            <v>106.30416666666666</v>
          </cell>
          <cell r="AN63">
            <v>35.43472222222222</v>
          </cell>
          <cell r="AT63">
            <v>35.43472222222222</v>
          </cell>
        </row>
        <row r="64">
          <cell r="U64">
            <v>70.86944444444444</v>
          </cell>
          <cell r="AA64">
            <v>35.43472222222222</v>
          </cell>
          <cell r="AH64">
            <v>106.30416666666666</v>
          </cell>
          <cell r="AN64">
            <v>35.43472222222222</v>
          </cell>
          <cell r="AT64">
            <v>35.43472222222222</v>
          </cell>
        </row>
        <row r="65">
          <cell r="U65">
            <v>70.86944444444444</v>
          </cell>
          <cell r="AA65">
            <v>35.43472222222222</v>
          </cell>
          <cell r="AH65">
            <v>106.30416666666666</v>
          </cell>
          <cell r="AN65">
            <v>35.43472222222222</v>
          </cell>
          <cell r="AT65">
            <v>35.43472222222222</v>
          </cell>
        </row>
        <row r="66">
          <cell r="AA66">
            <v>35.43472222222222</v>
          </cell>
          <cell r="AH66">
            <v>106.30416666666666</v>
          </cell>
          <cell r="AN66">
            <v>35.43472222222222</v>
          </cell>
          <cell r="AT66">
            <v>35.43472222222222</v>
          </cell>
        </row>
        <row r="67">
          <cell r="AA67">
            <v>35.43472222222222</v>
          </cell>
          <cell r="AH67">
            <v>106.30416666666666</v>
          </cell>
          <cell r="AN67">
            <v>35.43472222222222</v>
          </cell>
          <cell r="AT67">
            <v>35.43472222222222</v>
          </cell>
        </row>
        <row r="68">
          <cell r="AA68">
            <v>35.43472222222222</v>
          </cell>
          <cell r="AH68">
            <v>106.30416666666666</v>
          </cell>
          <cell r="AN68">
            <v>35.43472222222222</v>
          </cell>
          <cell r="AT68">
            <v>35.43472222222222</v>
          </cell>
        </row>
        <row r="69">
          <cell r="AH69">
            <v>106.30416666666666</v>
          </cell>
          <cell r="AN69">
            <v>35.43472222222222</v>
          </cell>
          <cell r="AT69">
            <v>35.43472222222222</v>
          </cell>
        </row>
        <row r="70">
          <cell r="AH70">
            <v>106.30416666666666</v>
          </cell>
          <cell r="AN70">
            <v>35.43472222222222</v>
          </cell>
          <cell r="AT70">
            <v>35.43472222222222</v>
          </cell>
        </row>
        <row r="71">
          <cell r="AN71">
            <v>35.43472222222222</v>
          </cell>
          <cell r="AT71">
            <v>35.43472222222222</v>
          </cell>
        </row>
        <row r="72">
          <cell r="AT72">
            <v>35.43472222222222</v>
          </cell>
        </row>
        <row r="73">
          <cell r="AT73">
            <v>35.43472222222222</v>
          </cell>
        </row>
        <row r="74">
          <cell r="AT74">
            <v>35.43472222222222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"/>
      <sheetName val="ינואר 06"/>
      <sheetName val="הערות למודל"/>
      <sheetName val="מחירון"/>
    </sheetNames>
    <sheetDataSet>
      <sheetData sheetId="0" refreshError="1"/>
      <sheetData sheetId="1" refreshError="1"/>
      <sheetData sheetId="2" refreshError="1"/>
      <sheetData sheetId="3" refreshError="1">
        <row r="15">
          <cell r="AH15">
            <v>-13</v>
          </cell>
        </row>
        <row r="20">
          <cell r="V20">
            <v>61.199999999999996</v>
          </cell>
        </row>
        <row r="60">
          <cell r="P60">
            <v>10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"/>
      <sheetName val="אפריל 06"/>
      <sheetName val="הערות למודל"/>
      <sheetName val="מחירון"/>
    </sheetNames>
    <sheetDataSet>
      <sheetData sheetId="0" refreshError="1"/>
      <sheetData sheetId="1" refreshError="1"/>
      <sheetData sheetId="2" refreshError="1"/>
      <sheetData sheetId="3" refreshError="1">
        <row r="3">
          <cell r="G3" t="str">
            <v>IP</v>
          </cell>
        </row>
        <row r="4">
          <cell r="G4" t="str">
            <v>עמידה ביעד</v>
          </cell>
          <cell r="H4" t="str">
            <v>פרס</v>
          </cell>
          <cell r="I4" t="str">
            <v>קנס</v>
          </cell>
          <cell r="J4" t="str">
            <v>מחיר</v>
          </cell>
        </row>
        <row r="5">
          <cell r="G5">
            <v>0</v>
          </cell>
          <cell r="H5">
            <v>4.5</v>
          </cell>
          <cell r="I5">
            <v>-18</v>
          </cell>
          <cell r="J5">
            <v>-18</v>
          </cell>
        </row>
        <row r="6">
          <cell r="G6">
            <v>0.501</v>
          </cell>
          <cell r="H6">
            <v>4.5</v>
          </cell>
          <cell r="I6">
            <v>-4.5</v>
          </cell>
          <cell r="J6">
            <v>0</v>
          </cell>
        </row>
        <row r="7">
          <cell r="G7">
            <v>0.751</v>
          </cell>
          <cell r="H7">
            <v>4.5</v>
          </cell>
          <cell r="I7">
            <v>-2.25</v>
          </cell>
          <cell r="J7">
            <v>2.25</v>
          </cell>
        </row>
        <row r="8">
          <cell r="G8">
            <v>0.85099999999999998</v>
          </cell>
          <cell r="H8">
            <v>4.5</v>
          </cell>
          <cell r="I8">
            <v>-1.125</v>
          </cell>
          <cell r="J8">
            <v>3.375</v>
          </cell>
        </row>
        <row r="9">
          <cell r="G9">
            <v>0.95099999999999996</v>
          </cell>
          <cell r="H9">
            <v>4.5</v>
          </cell>
          <cell r="J9">
            <v>4.5</v>
          </cell>
        </row>
        <row r="13">
          <cell r="S13" t="str">
            <v>רשתות_עיסקי</v>
          </cell>
        </row>
        <row r="14">
          <cell r="S14" t="str">
            <v>עמידה ביעד</v>
          </cell>
          <cell r="T14" t="str">
            <v>פרס</v>
          </cell>
          <cell r="U14" t="str">
            <v>קנס</v>
          </cell>
          <cell r="V14" t="str">
            <v>מחיר</v>
          </cell>
        </row>
        <row r="15">
          <cell r="S15">
            <v>0</v>
          </cell>
          <cell r="T15">
            <v>29</v>
          </cell>
          <cell r="U15">
            <v>-116</v>
          </cell>
          <cell r="V15">
            <v>-116</v>
          </cell>
        </row>
        <row r="16">
          <cell r="S16">
            <v>0.501</v>
          </cell>
          <cell r="T16">
            <v>29</v>
          </cell>
          <cell r="U16">
            <v>-29</v>
          </cell>
          <cell r="V16">
            <v>0</v>
          </cell>
        </row>
        <row r="17">
          <cell r="S17">
            <v>0.70099999999999996</v>
          </cell>
          <cell r="T17">
            <v>29</v>
          </cell>
          <cell r="U17">
            <v>-14.5</v>
          </cell>
          <cell r="V17">
            <v>14.5</v>
          </cell>
        </row>
        <row r="18">
          <cell r="S18">
            <v>0.80100000000000005</v>
          </cell>
          <cell r="T18">
            <v>29</v>
          </cell>
          <cell r="U18">
            <v>-7.25</v>
          </cell>
          <cell r="V18">
            <v>21.75</v>
          </cell>
        </row>
        <row r="19">
          <cell r="S19">
            <v>0.95099999999999996</v>
          </cell>
          <cell r="T19">
            <v>29</v>
          </cell>
          <cell r="V19">
            <v>29</v>
          </cell>
        </row>
        <row r="53">
          <cell r="M53" t="str">
            <v>Domain עסקי</v>
          </cell>
        </row>
        <row r="54">
          <cell r="M54" t="str">
            <v>עמידה ביעד</v>
          </cell>
          <cell r="N54" t="str">
            <v>פרס</v>
          </cell>
          <cell r="O54" t="str">
            <v>קנס</v>
          </cell>
          <cell r="P54" t="str">
            <v>מחיר</v>
          </cell>
        </row>
        <row r="55">
          <cell r="M55">
            <v>0</v>
          </cell>
          <cell r="N55">
            <v>5</v>
          </cell>
          <cell r="O55">
            <v>-15</v>
          </cell>
          <cell r="P55">
            <v>-15</v>
          </cell>
        </row>
        <row r="56">
          <cell r="M56">
            <v>0.501</v>
          </cell>
          <cell r="N56">
            <v>5</v>
          </cell>
          <cell r="O56">
            <v>-5</v>
          </cell>
          <cell r="P56">
            <v>0</v>
          </cell>
        </row>
        <row r="57">
          <cell r="M57">
            <v>0.751</v>
          </cell>
          <cell r="N57">
            <v>5</v>
          </cell>
          <cell r="O57">
            <v>-2.5</v>
          </cell>
          <cell r="P57">
            <v>2.5</v>
          </cell>
        </row>
        <row r="58">
          <cell r="M58">
            <v>0.85099999999999998</v>
          </cell>
          <cell r="N58">
            <v>5</v>
          </cell>
          <cell r="O58">
            <v>-1.25</v>
          </cell>
          <cell r="P58">
            <v>3.75</v>
          </cell>
        </row>
        <row r="59">
          <cell r="M59">
            <v>0.95099999999999996</v>
          </cell>
          <cell r="N59">
            <v>5</v>
          </cell>
          <cell r="P59">
            <v>5</v>
          </cell>
        </row>
        <row r="63">
          <cell r="A63" t="str">
            <v>VOICE עסקי</v>
          </cell>
        </row>
        <row r="64">
          <cell r="A64" t="str">
            <v>עמידה ביעד</v>
          </cell>
          <cell r="B64" t="str">
            <v>פרס</v>
          </cell>
          <cell r="C64" t="str">
            <v>קנס</v>
          </cell>
          <cell r="D64" t="str">
            <v>מחיר</v>
          </cell>
        </row>
        <row r="65">
          <cell r="A65">
            <v>0</v>
          </cell>
          <cell r="B65">
            <v>12</v>
          </cell>
          <cell r="C65">
            <v>-48</v>
          </cell>
          <cell r="D65">
            <v>-48</v>
          </cell>
        </row>
        <row r="66">
          <cell r="A66">
            <v>0.501</v>
          </cell>
          <cell r="B66">
            <v>12</v>
          </cell>
          <cell r="C66">
            <v>-12</v>
          </cell>
          <cell r="D66">
            <v>0</v>
          </cell>
        </row>
        <row r="67">
          <cell r="A67">
            <v>0.751</v>
          </cell>
          <cell r="B67">
            <v>12</v>
          </cell>
          <cell r="C67">
            <v>-6</v>
          </cell>
          <cell r="D67">
            <v>6</v>
          </cell>
        </row>
        <row r="68">
          <cell r="A68">
            <v>0.85099999999999998</v>
          </cell>
          <cell r="B68">
            <v>12</v>
          </cell>
          <cell r="C68">
            <v>-3</v>
          </cell>
          <cell r="D68">
            <v>9</v>
          </cell>
        </row>
        <row r="69">
          <cell r="A69">
            <v>0.95099999999999996</v>
          </cell>
          <cell r="B69">
            <v>12</v>
          </cell>
          <cell r="D69">
            <v>12</v>
          </cell>
        </row>
        <row r="73">
          <cell r="A73" t="str">
            <v>GC+CB</v>
          </cell>
        </row>
        <row r="74">
          <cell r="A74" t="str">
            <v>עמידה ביעד</v>
          </cell>
          <cell r="B74" t="str">
            <v>פרס</v>
          </cell>
          <cell r="C74" t="str">
            <v>קנס</v>
          </cell>
          <cell r="D74" t="str">
            <v>מחיר</v>
          </cell>
        </row>
        <row r="75">
          <cell r="A75">
            <v>0</v>
          </cell>
          <cell r="B75">
            <v>6</v>
          </cell>
          <cell r="C75">
            <v>-24</v>
          </cell>
          <cell r="D75">
            <v>-24</v>
          </cell>
        </row>
        <row r="76">
          <cell r="A76">
            <v>0.501</v>
          </cell>
          <cell r="B76">
            <v>6</v>
          </cell>
          <cell r="C76">
            <v>-6</v>
          </cell>
          <cell r="D76">
            <v>0</v>
          </cell>
        </row>
        <row r="77">
          <cell r="A77">
            <v>0.751</v>
          </cell>
          <cell r="B77">
            <v>6</v>
          </cell>
          <cell r="C77">
            <v>-3</v>
          </cell>
          <cell r="D77">
            <v>3</v>
          </cell>
        </row>
        <row r="78">
          <cell r="A78">
            <v>0.85099999999999998</v>
          </cell>
          <cell r="B78">
            <v>6</v>
          </cell>
          <cell r="C78">
            <v>-1.5</v>
          </cell>
          <cell r="D78">
            <v>4.5</v>
          </cell>
        </row>
        <row r="79">
          <cell r="A79">
            <v>0.95099999999999996</v>
          </cell>
          <cell r="B79">
            <v>6</v>
          </cell>
          <cell r="D79">
            <v>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E9507"/>
      <sheetName val="מדדים"/>
      <sheetName val="Overall mark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אזן בוחן"/>
      <sheetName val="Financial Reports"/>
      <sheetName val="BVA"/>
      <sheetName val="FS"/>
      <sheetName val="GL Ltd"/>
      <sheetName val="AJE ltd"/>
      <sheetName val="WP"/>
      <sheetName val="GL Inc"/>
      <sheetName val="Annual Budget"/>
      <sheetName val="BVA YTD"/>
      <sheetName val="GL LLC"/>
      <sheetName val="AJE LLC"/>
      <sheetName val="Payroll IL"/>
      <sheetName val="Vacation IL"/>
      <sheetName val="Recreation IL"/>
      <sheetName val="Budget"/>
      <sheetName val="Accounts IL"/>
      <sheetName val="Accounts LLC"/>
      <sheetName val="OpEx Graph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Acc #</v>
          </cell>
        </row>
      </sheetData>
      <sheetData sheetId="6">
        <row r="4">
          <cell r="C4">
            <v>3.6339999999999999</v>
          </cell>
        </row>
        <row r="8">
          <cell r="C8">
            <v>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Account #</v>
          </cell>
        </row>
      </sheetData>
      <sheetData sheetId="17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lights"/>
      <sheetName val="CASH FLOW"/>
      <sheetName val="MONTHLY P&amp;L"/>
      <sheetName val="Expenses"/>
      <sheetName val="Payroll &amp; related"/>
      <sheetName val="Rev &amp; COG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P&amp;L 2009"/>
      <sheetName val="CashFlow"/>
      <sheetName val="Expenses"/>
      <sheetName val="HC"/>
      <sheetName val="Mything Rev"/>
      <sheetName val="TraceRev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&amp; Milestones"/>
      <sheetName val="Financial Summary"/>
      <sheetName val="AAA Margin Model"/>
      <sheetName val="CHF Margin Model"/>
      <sheetName val="US Operations"/>
      <sheetName val="G&amp;A"/>
      <sheetName val="Isr Bus Dev"/>
      <sheetName val="MFG"/>
      <sheetName val="R&amp;D"/>
      <sheetName val="Capital Expenses"/>
      <sheetName val="Burn Rate"/>
      <sheetName val="Headcount Summary"/>
      <sheetName val="Headcount Costs"/>
      <sheetName val="Other Raw Data"/>
      <sheetName val="US - High Case"/>
      <sheetName val="US - Low case"/>
      <sheetName val="Total ISR Salaries"/>
      <sheetName val="General"/>
      <sheetName val="TPE9507"/>
    </sheetNames>
    <sheetDataSet>
      <sheetData sheetId="0" refreshError="1"/>
      <sheetData sheetId="1" refreshError="1">
        <row r="38">
          <cell r="B38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 Data"/>
      <sheetName val="BVA"/>
      <sheetName val="Final Report"/>
      <sheetName val="FS"/>
      <sheetName val="GL Ltd"/>
      <sheetName val="AJE Ltd"/>
      <sheetName val="WP"/>
      <sheetName val="GL Inc"/>
      <sheetName val="AJE Inc"/>
      <sheetName val="Shares"/>
      <sheetName val="Revenues"/>
      <sheetName val="Accounts"/>
      <sheetName val="Budget"/>
      <sheetName val="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 options"/>
      <sheetName val="HIGHLIGHTS"/>
      <sheetName val="CASH FLOW"/>
      <sheetName val="MONTHLY P&amp;L"/>
      <sheetName val="Revenues Model"/>
      <sheetName val="EXPENSES"/>
      <sheetName val="PAYROLL &amp; RELAT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7">
          <cell r="D27">
            <v>1200</v>
          </cell>
        </row>
        <row r="28">
          <cell r="C28">
            <v>4500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lights"/>
      <sheetName val="MONTHLY P&amp;L"/>
      <sheetName val="Expenses"/>
      <sheetName val="Payroll &amp; related"/>
      <sheetName val="Assumptions"/>
    </sheetNames>
    <sheetDataSet>
      <sheetData sheetId="0"/>
      <sheetData sheetId="1"/>
      <sheetData sheetId="2"/>
      <sheetData sheetId="3"/>
      <sheetData sheetId="4">
        <row r="6">
          <cell r="C6">
            <v>3.5</v>
          </cell>
        </row>
        <row r="11">
          <cell r="C11">
            <v>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IL"/>
      <sheetName val="OPEX IL"/>
      <sheetName val="Rev &amp; related cost"/>
      <sheetName val="salary IL"/>
      <sheetName val="WP"/>
      <sheetName val="Financial Summary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בקרות"/>
      <sheetName val="מאזן התאמה 31.03.09"/>
      <sheetName val="מאזן התאמה 31.03.10"/>
      <sheetName val="סקירה DT"/>
      <sheetName val="רווח והפסד 1-6.2010 "/>
      <sheetName val="רווח והפסד 1-9.2009"/>
      <sheetName val="רווח והפסד 7-9.2009"/>
      <sheetName val="רווח והפסד 1-6.2009 "/>
      <sheetName val="רווח והפסד 1-3.2010"/>
      <sheetName val="רווח והפסד 4-6.2010"/>
      <sheetName val=" 30.06.10 B&amp;S עובדים"/>
      <sheetName val="הון עצמ 30.06.2010"/>
      <sheetName val="תמיכות מ-01.01.09 - לפני תיקון"/>
      <sheetName val=" מדען עד 31.12.08"/>
      <sheetName val="אקטואר"/>
      <sheetName val="BCF"/>
      <sheetName val="BRIDGELOAN"/>
      <sheetName val="דוח על השינויים בהון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3">
          <cell r="C33">
            <v>19935</v>
          </cell>
        </row>
        <row r="97">
          <cell r="Q97">
            <v>105337.23735809747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o.s"/>
      <sheetName val="Expenses"/>
      <sheetName val="rent+tra."/>
      <sheetName val="Dep.+pre."/>
      <sheetName val="P&amp;L"/>
      <sheetName val="Balance"/>
      <sheetName val="Sales"/>
      <sheetName val="salaries"/>
      <sheetName val="O. exp"/>
      <sheetName val="AP"/>
      <sheetName val="esta."/>
      <sheetName val="Bank"/>
      <sheetName val="F. ass."/>
      <sheetName val="דוח התאמה"/>
      <sheetName val="OPEX 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אזן בוחן"/>
      <sheetName val="Financial Reports"/>
      <sheetName val="BVA"/>
      <sheetName val="FS"/>
      <sheetName val="GL Ltd"/>
      <sheetName val="AJE ltd"/>
      <sheetName val="GL Inc"/>
      <sheetName val="Annual Budget"/>
      <sheetName val="BVA YTD"/>
      <sheetName val="AJE INC"/>
      <sheetName val="WP"/>
      <sheetName val="Vacation"/>
      <sheetName val="Recreation"/>
      <sheetName val="Payroll"/>
      <sheetName val="Budget"/>
      <sheetName val="Accounts"/>
      <sheetName val="Accounts Inc"/>
      <sheetName val="OpEx Graph"/>
      <sheetName val="vCita 30 Aug 2014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3.5680000000000001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קודות נוספות קדנט בע&quot;מ"/>
      <sheetName val="הרכבה+תזרים - מאוחד"/>
      <sheetName val="הרכבה - קדנט בע&quot;מ"/>
      <sheetName val="אלדור"/>
      <sheetName val="קבוצת טלדור"/>
      <sheetName val="טנדם"/>
      <sheetName val="Cover"/>
      <sheetName val="c.o.s"/>
      <sheetName val="BS"/>
      <sheetName val="P&amp;L "/>
      <sheetName val="שמ&quot;מ מ&quot;ה"/>
      <sheetName val="עובדים"/>
      <sheetName val="הרכבה מאוחד"/>
    </sheetNames>
    <sheetDataSet>
      <sheetData sheetId="0" refreshError="1">
        <row r="4">
          <cell r="W4" t="str">
            <v>סופי</v>
          </cell>
        </row>
        <row r="5">
          <cell r="W5">
            <v>7848837.4000000004</v>
          </cell>
        </row>
        <row r="6">
          <cell r="W6">
            <v>-12925.43</v>
          </cell>
        </row>
        <row r="7">
          <cell r="W7">
            <v>-5322</v>
          </cell>
        </row>
        <row r="8">
          <cell r="W8">
            <v>360</v>
          </cell>
        </row>
        <row r="9">
          <cell r="W9">
            <v>-16651.07</v>
          </cell>
        </row>
        <row r="10">
          <cell r="W10">
            <v>39718</v>
          </cell>
        </row>
        <row r="11">
          <cell r="W11">
            <v>11934</v>
          </cell>
        </row>
        <row r="12">
          <cell r="W12">
            <v>-19571</v>
          </cell>
        </row>
        <row r="13">
          <cell r="W13">
            <v>1731.6</v>
          </cell>
        </row>
        <row r="14">
          <cell r="W14">
            <v>-8264.83</v>
          </cell>
        </row>
        <row r="15">
          <cell r="W15">
            <v>5442</v>
          </cell>
        </row>
        <row r="16">
          <cell r="W16">
            <v>-8326.39</v>
          </cell>
        </row>
        <row r="17">
          <cell r="W17">
            <v>168.4</v>
          </cell>
        </row>
        <row r="18">
          <cell r="W18">
            <v>-8238</v>
          </cell>
        </row>
        <row r="19">
          <cell r="W19">
            <v>99</v>
          </cell>
        </row>
        <row r="20">
          <cell r="W20">
            <v>330</v>
          </cell>
        </row>
        <row r="21">
          <cell r="W21">
            <v>-7491.5</v>
          </cell>
        </row>
        <row r="22">
          <cell r="W22">
            <v>-8378.73</v>
          </cell>
        </row>
        <row r="23">
          <cell r="W23">
            <v>-26556.97</v>
          </cell>
        </row>
        <row r="24">
          <cell r="W24">
            <v>-10266.61</v>
          </cell>
        </row>
        <row r="25">
          <cell r="W25">
            <v>-672.83</v>
          </cell>
        </row>
        <row r="26">
          <cell r="W26">
            <v>-664</v>
          </cell>
        </row>
        <row r="27">
          <cell r="W27">
            <v>-6367.52</v>
          </cell>
        </row>
        <row r="28">
          <cell r="W28">
            <v>0.42000000000007276</v>
          </cell>
        </row>
        <row r="29">
          <cell r="W29">
            <v>0</v>
          </cell>
        </row>
        <row r="30">
          <cell r="W30">
            <v>6444535.2999999998</v>
          </cell>
        </row>
        <row r="31">
          <cell r="W31">
            <v>-716353.15</v>
          </cell>
        </row>
        <row r="32">
          <cell r="W32">
            <v>-44606</v>
          </cell>
        </row>
        <row r="33">
          <cell r="W33">
            <v>-32598</v>
          </cell>
        </row>
        <row r="34">
          <cell r="W34">
            <v>41130</v>
          </cell>
        </row>
        <row r="35">
          <cell r="W35">
            <v>8928.2000000000007</v>
          </cell>
        </row>
        <row r="36">
          <cell r="W36">
            <v>715.6</v>
          </cell>
        </row>
        <row r="37">
          <cell r="W37">
            <v>-61063</v>
          </cell>
        </row>
        <row r="38">
          <cell r="W38">
            <v>512261.3</v>
          </cell>
        </row>
        <row r="39">
          <cell r="W39">
            <v>-62503</v>
          </cell>
        </row>
        <row r="40">
          <cell r="W40">
            <v>367731.3</v>
          </cell>
        </row>
        <row r="41">
          <cell r="W41">
            <v>-226077</v>
          </cell>
        </row>
        <row r="42">
          <cell r="W42">
            <v>416628.6</v>
          </cell>
        </row>
        <row r="43">
          <cell r="W43">
            <v>0</v>
          </cell>
        </row>
        <row r="44">
          <cell r="W44">
            <v>0</v>
          </cell>
        </row>
        <row r="45">
          <cell r="W45">
            <v>1055.4000000000001</v>
          </cell>
        </row>
        <row r="46">
          <cell r="W46">
            <v>0</v>
          </cell>
        </row>
        <row r="47">
          <cell r="W47">
            <v>-1592</v>
          </cell>
        </row>
        <row r="48">
          <cell r="W48">
            <v>-7372.95</v>
          </cell>
        </row>
        <row r="49">
          <cell r="W49">
            <v>-2686.57</v>
          </cell>
        </row>
        <row r="50">
          <cell r="W50">
            <v>-1698.84</v>
          </cell>
        </row>
        <row r="51">
          <cell r="W51">
            <v>-31827774.210000001</v>
          </cell>
        </row>
        <row r="52">
          <cell r="W52">
            <v>269976</v>
          </cell>
        </row>
        <row r="53">
          <cell r="W53">
            <v>219418.2</v>
          </cell>
        </row>
        <row r="54">
          <cell r="W54">
            <v>-6162</v>
          </cell>
        </row>
        <row r="55">
          <cell r="W55">
            <v>275127.5</v>
          </cell>
        </row>
        <row r="56">
          <cell r="W56">
            <v>6870910.2000000002</v>
          </cell>
        </row>
        <row r="57">
          <cell r="W57">
            <v>29683.1</v>
          </cell>
        </row>
        <row r="58">
          <cell r="W58">
            <v>-72827.289999999994</v>
          </cell>
        </row>
        <row r="59">
          <cell r="W59">
            <v>-319634</v>
          </cell>
        </row>
        <row r="60">
          <cell r="W60">
            <v>-428172</v>
          </cell>
        </row>
        <row r="61">
          <cell r="W61">
            <v>-64144</v>
          </cell>
        </row>
        <row r="62">
          <cell r="W62">
            <v>-39956</v>
          </cell>
        </row>
        <row r="63">
          <cell r="W63">
            <v>7190</v>
          </cell>
        </row>
        <row r="64">
          <cell r="W64">
            <v>-38045.26</v>
          </cell>
        </row>
        <row r="65">
          <cell r="W65">
            <v>46250.8</v>
          </cell>
        </row>
        <row r="66">
          <cell r="W66">
            <v>0.1999999999998181</v>
          </cell>
        </row>
        <row r="67">
          <cell r="W67">
            <v>-0.29999999999995453</v>
          </cell>
        </row>
        <row r="68">
          <cell r="W68">
            <v>6091</v>
          </cell>
        </row>
        <row r="69">
          <cell r="W69">
            <v>265</v>
          </cell>
        </row>
        <row r="70">
          <cell r="W70">
            <v>-151</v>
          </cell>
        </row>
        <row r="71">
          <cell r="W71">
            <v>12328.8</v>
          </cell>
        </row>
        <row r="72">
          <cell r="W72">
            <v>-280.36</v>
          </cell>
        </row>
        <row r="73">
          <cell r="W73">
            <v>-379.05</v>
          </cell>
        </row>
        <row r="74">
          <cell r="W74">
            <v>7991.9</v>
          </cell>
        </row>
        <row r="75">
          <cell r="W75">
            <v>127891</v>
          </cell>
        </row>
        <row r="76">
          <cell r="W76">
            <v>-109107</v>
          </cell>
        </row>
        <row r="77">
          <cell r="W77">
            <v>60</v>
          </cell>
        </row>
        <row r="78">
          <cell r="W78">
            <v>40</v>
          </cell>
        </row>
        <row r="79">
          <cell r="W79">
            <v>40</v>
          </cell>
        </row>
        <row r="80">
          <cell r="W80">
            <v>2034</v>
          </cell>
        </row>
        <row r="81">
          <cell r="W81">
            <v>276</v>
          </cell>
        </row>
        <row r="82">
          <cell r="W82">
            <v>2034</v>
          </cell>
        </row>
        <row r="83">
          <cell r="W83">
            <v>-697</v>
          </cell>
        </row>
        <row r="84">
          <cell r="W84">
            <v>-113600</v>
          </cell>
        </row>
        <row r="85">
          <cell r="W85">
            <v>-373085</v>
          </cell>
        </row>
        <row r="86">
          <cell r="W86">
            <v>-16262</v>
          </cell>
        </row>
        <row r="87">
          <cell r="W87">
            <v>2075</v>
          </cell>
        </row>
        <row r="88">
          <cell r="W88">
            <v>-56268</v>
          </cell>
        </row>
        <row r="89">
          <cell r="W89">
            <v>284549.16666666669</v>
          </cell>
        </row>
        <row r="90">
          <cell r="W90">
            <v>46513.599999999999</v>
          </cell>
        </row>
        <row r="91">
          <cell r="W91">
            <v>202779</v>
          </cell>
        </row>
        <row r="92">
          <cell r="W92">
            <v>8270.2000000000007</v>
          </cell>
        </row>
        <row r="93">
          <cell r="W93">
            <v>1125281</v>
          </cell>
        </row>
        <row r="94">
          <cell r="W94">
            <v>115195</v>
          </cell>
        </row>
        <row r="95">
          <cell r="W95">
            <v>56909.833333333336</v>
          </cell>
        </row>
        <row r="96">
          <cell r="W96">
            <v>214114.8</v>
          </cell>
        </row>
        <row r="97">
          <cell r="W97">
            <v>63332.5</v>
          </cell>
        </row>
        <row r="98">
          <cell r="W98">
            <v>114696.2</v>
          </cell>
        </row>
        <row r="99">
          <cell r="W99">
            <v>4258619</v>
          </cell>
        </row>
        <row r="100">
          <cell r="W100">
            <v>180316</v>
          </cell>
        </row>
        <row r="101">
          <cell r="W101">
            <v>38252.5</v>
          </cell>
        </row>
        <row r="102">
          <cell r="W102">
            <v>294219.59999999998</v>
          </cell>
        </row>
        <row r="103">
          <cell r="W103">
            <v>215951</v>
          </cell>
        </row>
        <row r="104">
          <cell r="W104">
            <v>81079.600000000006</v>
          </cell>
        </row>
        <row r="105">
          <cell r="W105">
            <v>142857.4</v>
          </cell>
        </row>
        <row r="106">
          <cell r="W106">
            <v>217228.9</v>
          </cell>
        </row>
        <row r="107">
          <cell r="W107">
            <v>41497.9</v>
          </cell>
        </row>
        <row r="108">
          <cell r="W108">
            <v>6907</v>
          </cell>
        </row>
        <row r="109">
          <cell r="W109">
            <v>-39624</v>
          </cell>
        </row>
        <row r="110">
          <cell r="W110">
            <v>163000</v>
          </cell>
        </row>
        <row r="111">
          <cell r="W111">
            <v>-299052.44</v>
          </cell>
        </row>
        <row r="112">
          <cell r="W112">
            <v>91268.5</v>
          </cell>
        </row>
        <row r="113">
          <cell r="W113">
            <v>541081.5</v>
          </cell>
        </row>
        <row r="114">
          <cell r="W114">
            <v>451220.2</v>
          </cell>
        </row>
        <row r="115">
          <cell r="W115">
            <v>90696</v>
          </cell>
        </row>
        <row r="116">
          <cell r="W116">
            <v>54334</v>
          </cell>
        </row>
        <row r="117">
          <cell r="W117">
            <v>129178</v>
          </cell>
        </row>
        <row r="118">
          <cell r="W118">
            <v>109107</v>
          </cell>
        </row>
        <row r="119">
          <cell r="W119">
            <v>4102</v>
          </cell>
        </row>
        <row r="120">
          <cell r="W120">
            <v>265062.90000000002</v>
          </cell>
        </row>
        <row r="121">
          <cell r="W121">
            <v>26860.5</v>
          </cell>
        </row>
        <row r="122">
          <cell r="W122">
            <v>132226</v>
          </cell>
        </row>
        <row r="123">
          <cell r="W123">
            <v>18259</v>
          </cell>
        </row>
        <row r="124">
          <cell r="W124">
            <v>262362.2</v>
          </cell>
        </row>
        <row r="125">
          <cell r="W125">
            <v>114109.2</v>
          </cell>
        </row>
        <row r="126">
          <cell r="W126">
            <v>31510.799999999999</v>
          </cell>
        </row>
        <row r="127">
          <cell r="W127">
            <v>1206</v>
          </cell>
        </row>
        <row r="128">
          <cell r="W128">
            <v>463654.8</v>
          </cell>
        </row>
        <row r="129">
          <cell r="W129">
            <v>324347.3</v>
          </cell>
        </row>
        <row r="130">
          <cell r="W130">
            <v>722139.3</v>
          </cell>
        </row>
        <row r="131">
          <cell r="W131">
            <v>52956.6</v>
          </cell>
        </row>
        <row r="132">
          <cell r="W132">
            <v>16656.400000000001</v>
          </cell>
        </row>
        <row r="133">
          <cell r="W133">
            <v>6907.4</v>
          </cell>
        </row>
        <row r="134">
          <cell r="W134">
            <v>57385.4</v>
          </cell>
        </row>
        <row r="135">
          <cell r="W135">
            <v>44595</v>
          </cell>
        </row>
        <row r="136">
          <cell r="W136">
            <v>64976</v>
          </cell>
        </row>
        <row r="137">
          <cell r="W137">
            <v>1640.2</v>
          </cell>
        </row>
        <row r="138">
          <cell r="W138">
            <v>114086.8</v>
          </cell>
        </row>
        <row r="139">
          <cell r="W139">
            <v>97121.9</v>
          </cell>
        </row>
        <row r="140">
          <cell r="W140">
            <v>6638.5</v>
          </cell>
        </row>
        <row r="141">
          <cell r="W141">
            <v>72594</v>
          </cell>
        </row>
        <row r="142">
          <cell r="W142">
            <v>502.4</v>
          </cell>
        </row>
        <row r="143">
          <cell r="W143">
            <v>19656</v>
          </cell>
        </row>
        <row r="144">
          <cell r="W144">
            <v>3946</v>
          </cell>
        </row>
        <row r="145">
          <cell r="W145">
            <v>22110</v>
          </cell>
        </row>
        <row r="146">
          <cell r="W146">
            <v>33351.699999999997</v>
          </cell>
        </row>
        <row r="147">
          <cell r="W147">
            <v>-799242.85</v>
          </cell>
        </row>
        <row r="148">
          <cell r="W148">
            <v>196102.7</v>
          </cell>
        </row>
        <row r="149">
          <cell r="W149">
            <v>-196102.73</v>
          </cell>
        </row>
        <row r="150">
          <cell r="W150">
            <v>-2.2599999996309634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רכבה"/>
      <sheetName val="אקוויטי"/>
      <sheetName val="תזרים"/>
      <sheetName val="דוחות - $"/>
      <sheetName val="סבירות מימון"/>
      <sheetName val="אנליטי - מאזן"/>
      <sheetName val="אנליטי - רוה&quot;פ"/>
      <sheetName val="אופציות 6.99"/>
      <sheetName val="ביאורים"/>
      <sheetName val="פקודות נוספות קדנט בע&quot;מ"/>
      <sheetName val="FINAL REPORTS CONS"/>
      <sheetName val="רכוש קבוע"/>
      <sheetName val="דוח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VA _"/>
      <sheetName val="Final Report (2)"/>
      <sheetName val="TP"/>
      <sheetName val="Note"/>
      <sheetName val="מעגל הון"/>
      <sheetName val="מעגל הון תואם לדוחות"/>
      <sheetName val="עתודה לפיצויים"/>
      <sheetName val="סבירות מימון"/>
      <sheetName val="בנקים"/>
      <sheetName val="הוצאות מראש"/>
      <sheetName val="השלמות"/>
      <sheetName val="העמסות"/>
      <sheetName val="סקירת כרטיסים"/>
      <sheetName val="ני&quot;ע"/>
      <sheetName val="רכוש קבוע"/>
      <sheetName val="bal sht"/>
      <sheetName val="p&amp;l_YTD-class"/>
      <sheetName val="מאזן בוחן INC"/>
      <sheetName val="מאזן NL"/>
      <sheetName val="גליון איחוד"/>
      <sheetName val="אנליטי"/>
      <sheetName val="חייבים"/>
      <sheetName val="לקוחות"/>
      <sheetName val="זכאים"/>
      <sheetName val="הוצאות לשלם"/>
      <sheetName val="מאזן בוחן"/>
      <sheetName val="דוחות LTD"/>
      <sheetName val="Final Report"/>
      <sheetName val="נתונים לשינוי"/>
      <sheetName val="כרטיסים שלא שולבו"/>
      <sheetName val="Mysticom 31 12 03 Final"/>
      <sheetName val="תזר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שינוי"/>
      <sheetName val="השלמות"/>
      <sheetName val="כרטיסים שלא שולבו"/>
      <sheetName val="מאזן בוחן LTD"/>
      <sheetName val="CYDOOR03"/>
      <sheetName val="סקירת כרטיסים"/>
      <sheetName val="חישובים"/>
      <sheetName val="פקדון ניו קופל"/>
      <sheetName val="רכוש קבוע Ltd"/>
      <sheetName val="חבויות עובדים"/>
      <sheetName val="הכנסות לקוחות וע&quot;מ"/>
      <sheetName val="by Customer Ltd."/>
      <sheetName val="By customer Inc."/>
      <sheetName val="בדיקת התאמת מנהל לספרים"/>
      <sheetName val="option_total 2003"/>
      <sheetName val="תזרים חברה"/>
      <sheetName val="דוחות LTD"/>
      <sheetName val="מאזן בוחן inc"/>
      <sheetName val="Cydoor Inc TB 311203"/>
      <sheetName val="סקירת כרטיסים Inc"/>
      <sheetName val="ר&quot;ק inc"/>
      <sheetName val="איחוד"/>
      <sheetName val="FINAL REPORTS"/>
      <sheetName val="מודול מעבר והדפסות"/>
      <sheetName val="מודול1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 "/>
      <sheetName val="CFS"/>
      <sheetName val="נתונים לשינוי"/>
      <sheetName val="הצגת CFS"/>
      <sheetName val="תזרים"/>
      <sheetName val="Intercompany"/>
      <sheetName val="Budget Vs Actual"/>
      <sheetName val="Actual V Budget"/>
      <sheetName val="דוחות"/>
      <sheetName val="Reports"/>
      <sheetName val="חישובים"/>
      <sheetName val="הפרשות"/>
      <sheetName val="מאזן בוחן"/>
      <sheetName val="סקירה"/>
      <sheetName val="כרטיסים שלא שולבו"/>
      <sheetName val="העמסת הוצאות משותפות"/>
      <sheetName val="רכוש קבוע"/>
      <sheetName val="מודול1"/>
      <sheetName val="Module2"/>
      <sheetName val="מודול מעבר והדפסות מאוחד"/>
      <sheetName val="דוחות LTD"/>
      <sheetName val="דוח התאמ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&amp;D P&amp;L"/>
      <sheetName val="R&amp;D Expenses"/>
      <sheetName val="R&amp;D Payroll"/>
      <sheetName val="US P&amp;L"/>
      <sheetName val="US Revenue"/>
      <sheetName val="US Expense"/>
      <sheetName val="US Payroll"/>
      <sheetName val="Other P&amp;L"/>
      <sheetName val="Other Expenses"/>
      <sheetName val="Other Payroll"/>
      <sheetName val="Assumption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>
        <row r="5">
          <cell r="C5">
            <v>3.6</v>
          </cell>
        </row>
        <row r="7">
          <cell r="C7">
            <v>1.125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קודות נוספות קדנט בע&quot;מ"/>
      <sheetName val="הרכבה+תזרים - מאוחד"/>
      <sheetName val="הרכבה - קדנט בע&quot;מ"/>
      <sheetName val="BS"/>
      <sheetName val="P&amp;L "/>
      <sheetName val="שמ&quot;מ מ&quot;ה"/>
      <sheetName val="אלדור"/>
      <sheetName val="קבוצת טלדור"/>
      <sheetName val="טנדם"/>
      <sheetName val="Cover"/>
      <sheetName val="c.o.s"/>
      <sheetName val="הרכבה מאוחד"/>
      <sheetName val="עובדים"/>
    </sheetNames>
    <sheetDataSet>
      <sheetData sheetId="0" refreshError="1">
        <row r="4">
          <cell r="W4" t="str">
            <v>סופי</v>
          </cell>
        </row>
        <row r="5">
          <cell r="W5">
            <v>7848837.4000000004</v>
          </cell>
        </row>
        <row r="6">
          <cell r="W6">
            <v>-12925.43</v>
          </cell>
        </row>
        <row r="7">
          <cell r="W7">
            <v>-5322</v>
          </cell>
        </row>
        <row r="8">
          <cell r="W8">
            <v>360</v>
          </cell>
        </row>
        <row r="9">
          <cell r="W9">
            <v>-16651.07</v>
          </cell>
        </row>
        <row r="10">
          <cell r="W10">
            <v>39718</v>
          </cell>
        </row>
        <row r="11">
          <cell r="W11">
            <v>11934</v>
          </cell>
        </row>
        <row r="12">
          <cell r="W12">
            <v>-19571</v>
          </cell>
        </row>
        <row r="13">
          <cell r="W13">
            <v>1731.6</v>
          </cell>
        </row>
        <row r="14">
          <cell r="W14">
            <v>-8264.83</v>
          </cell>
        </row>
        <row r="15">
          <cell r="W15">
            <v>5442</v>
          </cell>
        </row>
        <row r="16">
          <cell r="W16">
            <v>-8326.39</v>
          </cell>
        </row>
        <row r="17">
          <cell r="W17">
            <v>168.4</v>
          </cell>
        </row>
        <row r="18">
          <cell r="W18">
            <v>-8238</v>
          </cell>
        </row>
        <row r="19">
          <cell r="W19">
            <v>99</v>
          </cell>
        </row>
        <row r="20">
          <cell r="W20">
            <v>330</v>
          </cell>
        </row>
        <row r="21">
          <cell r="W21">
            <v>-7491.5</v>
          </cell>
        </row>
        <row r="22">
          <cell r="W22">
            <v>-8378.73</v>
          </cell>
        </row>
        <row r="23">
          <cell r="W23">
            <v>-26556.97</v>
          </cell>
        </row>
        <row r="24">
          <cell r="W24">
            <v>-10266.61</v>
          </cell>
        </row>
        <row r="25">
          <cell r="W25">
            <v>-672.83</v>
          </cell>
        </row>
        <row r="26">
          <cell r="W26">
            <v>-664</v>
          </cell>
        </row>
        <row r="27">
          <cell r="W27">
            <v>-6367.52</v>
          </cell>
        </row>
        <row r="28">
          <cell r="W28">
            <v>0.42000000000007276</v>
          </cell>
        </row>
        <row r="29">
          <cell r="W29">
            <v>0</v>
          </cell>
        </row>
        <row r="30">
          <cell r="W30">
            <v>6444535.2999999998</v>
          </cell>
        </row>
        <row r="31">
          <cell r="W31">
            <v>-716353.15</v>
          </cell>
        </row>
        <row r="32">
          <cell r="W32">
            <v>-44606</v>
          </cell>
        </row>
        <row r="33">
          <cell r="W33">
            <v>-32598</v>
          </cell>
        </row>
        <row r="34">
          <cell r="W34">
            <v>41130</v>
          </cell>
        </row>
        <row r="35">
          <cell r="W35">
            <v>8928.2000000000007</v>
          </cell>
        </row>
        <row r="36">
          <cell r="W36">
            <v>715.6</v>
          </cell>
        </row>
        <row r="37">
          <cell r="W37">
            <v>-61063</v>
          </cell>
        </row>
        <row r="38">
          <cell r="W38">
            <v>512261.3</v>
          </cell>
        </row>
        <row r="39">
          <cell r="W39">
            <v>-62503</v>
          </cell>
        </row>
        <row r="40">
          <cell r="W40">
            <v>367731.3</v>
          </cell>
        </row>
        <row r="41">
          <cell r="W41">
            <v>-226077</v>
          </cell>
        </row>
        <row r="42">
          <cell r="W42">
            <v>416628.6</v>
          </cell>
        </row>
        <row r="43">
          <cell r="W43">
            <v>0</v>
          </cell>
        </row>
        <row r="44">
          <cell r="W44">
            <v>0</v>
          </cell>
        </row>
        <row r="45">
          <cell r="W45">
            <v>1055.4000000000001</v>
          </cell>
        </row>
        <row r="46">
          <cell r="W46">
            <v>0</v>
          </cell>
        </row>
        <row r="47">
          <cell r="W47">
            <v>-1592</v>
          </cell>
        </row>
        <row r="48">
          <cell r="W48">
            <v>-7372.95</v>
          </cell>
        </row>
        <row r="49">
          <cell r="W49">
            <v>-2686.57</v>
          </cell>
        </row>
        <row r="50">
          <cell r="W50">
            <v>-1698.84</v>
          </cell>
        </row>
        <row r="51">
          <cell r="W51">
            <v>-31827774.210000001</v>
          </cell>
        </row>
        <row r="52">
          <cell r="W52">
            <v>269976</v>
          </cell>
        </row>
        <row r="53">
          <cell r="W53">
            <v>219418.2</v>
          </cell>
        </row>
        <row r="54">
          <cell r="W54">
            <v>-6162</v>
          </cell>
        </row>
        <row r="55">
          <cell r="W55">
            <v>275127.5</v>
          </cell>
        </row>
        <row r="56">
          <cell r="W56">
            <v>6870910.2000000002</v>
          </cell>
        </row>
        <row r="57">
          <cell r="W57">
            <v>29683.1</v>
          </cell>
        </row>
        <row r="58">
          <cell r="W58">
            <v>-72827.289999999994</v>
          </cell>
        </row>
        <row r="59">
          <cell r="W59">
            <v>-319634</v>
          </cell>
        </row>
        <row r="60">
          <cell r="W60">
            <v>-428172</v>
          </cell>
        </row>
        <row r="61">
          <cell r="W61">
            <v>-64144</v>
          </cell>
        </row>
        <row r="62">
          <cell r="W62">
            <v>-39956</v>
          </cell>
        </row>
        <row r="63">
          <cell r="W63">
            <v>7190</v>
          </cell>
        </row>
        <row r="64">
          <cell r="W64">
            <v>-38045.26</v>
          </cell>
        </row>
        <row r="65">
          <cell r="W65">
            <v>46250.8</v>
          </cell>
        </row>
        <row r="66">
          <cell r="W66">
            <v>0.1999999999998181</v>
          </cell>
        </row>
        <row r="67">
          <cell r="W67">
            <v>-0.29999999999995453</v>
          </cell>
        </row>
        <row r="68">
          <cell r="W68">
            <v>6091</v>
          </cell>
        </row>
        <row r="69">
          <cell r="W69">
            <v>265</v>
          </cell>
        </row>
        <row r="70">
          <cell r="W70">
            <v>-151</v>
          </cell>
        </row>
        <row r="71">
          <cell r="W71">
            <v>12328.8</v>
          </cell>
        </row>
        <row r="72">
          <cell r="W72">
            <v>-280.36</v>
          </cell>
        </row>
        <row r="73">
          <cell r="W73">
            <v>-379.05</v>
          </cell>
        </row>
        <row r="74">
          <cell r="W74">
            <v>7991.9</v>
          </cell>
        </row>
        <row r="75">
          <cell r="W75">
            <v>127891</v>
          </cell>
        </row>
        <row r="76">
          <cell r="W76">
            <v>-109107</v>
          </cell>
        </row>
        <row r="77">
          <cell r="W77">
            <v>60</v>
          </cell>
        </row>
        <row r="78">
          <cell r="W78">
            <v>40</v>
          </cell>
        </row>
        <row r="79">
          <cell r="W79">
            <v>40</v>
          </cell>
        </row>
        <row r="80">
          <cell r="W80">
            <v>2034</v>
          </cell>
        </row>
        <row r="81">
          <cell r="W81">
            <v>276</v>
          </cell>
        </row>
        <row r="82">
          <cell r="W82">
            <v>2034</v>
          </cell>
        </row>
        <row r="83">
          <cell r="W83">
            <v>-697</v>
          </cell>
        </row>
        <row r="84">
          <cell r="W84">
            <v>-113600</v>
          </cell>
        </row>
        <row r="85">
          <cell r="W85">
            <v>-373085</v>
          </cell>
        </row>
        <row r="86">
          <cell r="W86">
            <v>-16262</v>
          </cell>
        </row>
        <row r="87">
          <cell r="W87">
            <v>2075</v>
          </cell>
        </row>
        <row r="88">
          <cell r="W88">
            <v>-56268</v>
          </cell>
        </row>
        <row r="89">
          <cell r="W89">
            <v>284549.16666666669</v>
          </cell>
        </row>
        <row r="90">
          <cell r="W90">
            <v>46513.599999999999</v>
          </cell>
        </row>
        <row r="91">
          <cell r="W91">
            <v>202779</v>
          </cell>
        </row>
        <row r="92">
          <cell r="W92">
            <v>8270.2000000000007</v>
          </cell>
        </row>
        <row r="93">
          <cell r="W93">
            <v>1125281</v>
          </cell>
        </row>
        <row r="94">
          <cell r="W94">
            <v>115195</v>
          </cell>
        </row>
        <row r="95">
          <cell r="W95">
            <v>56909.833333333336</v>
          </cell>
        </row>
        <row r="96">
          <cell r="W96">
            <v>214114.8</v>
          </cell>
        </row>
        <row r="97">
          <cell r="W97">
            <v>63332.5</v>
          </cell>
        </row>
        <row r="98">
          <cell r="W98">
            <v>114696.2</v>
          </cell>
        </row>
        <row r="99">
          <cell r="W99">
            <v>4258619</v>
          </cell>
        </row>
        <row r="100">
          <cell r="W100">
            <v>180316</v>
          </cell>
        </row>
        <row r="101">
          <cell r="W101">
            <v>38252.5</v>
          </cell>
        </row>
        <row r="102">
          <cell r="W102">
            <v>294219.59999999998</v>
          </cell>
        </row>
        <row r="103">
          <cell r="W103">
            <v>215951</v>
          </cell>
        </row>
        <row r="104">
          <cell r="W104">
            <v>81079.600000000006</v>
          </cell>
        </row>
        <row r="105">
          <cell r="W105">
            <v>142857.4</v>
          </cell>
        </row>
        <row r="106">
          <cell r="W106">
            <v>217228.9</v>
          </cell>
        </row>
        <row r="107">
          <cell r="W107">
            <v>41497.9</v>
          </cell>
        </row>
        <row r="108">
          <cell r="W108">
            <v>6907</v>
          </cell>
        </row>
        <row r="109">
          <cell r="W109">
            <v>-39624</v>
          </cell>
        </row>
        <row r="110">
          <cell r="W110">
            <v>163000</v>
          </cell>
        </row>
        <row r="111">
          <cell r="W111">
            <v>-299052.44</v>
          </cell>
        </row>
        <row r="112">
          <cell r="W112">
            <v>91268.5</v>
          </cell>
        </row>
        <row r="113">
          <cell r="W113">
            <v>541081.5</v>
          </cell>
        </row>
        <row r="114">
          <cell r="W114">
            <v>451220.2</v>
          </cell>
        </row>
        <row r="115">
          <cell r="W115">
            <v>90696</v>
          </cell>
        </row>
        <row r="116">
          <cell r="W116">
            <v>54334</v>
          </cell>
        </row>
        <row r="117">
          <cell r="W117">
            <v>129178</v>
          </cell>
        </row>
        <row r="118">
          <cell r="W118">
            <v>109107</v>
          </cell>
        </row>
        <row r="119">
          <cell r="W119">
            <v>4102</v>
          </cell>
        </row>
        <row r="120">
          <cell r="W120">
            <v>265062.90000000002</v>
          </cell>
        </row>
        <row r="121">
          <cell r="W121">
            <v>26860.5</v>
          </cell>
        </row>
        <row r="122">
          <cell r="W122">
            <v>132226</v>
          </cell>
        </row>
        <row r="123">
          <cell r="W123">
            <v>18259</v>
          </cell>
        </row>
        <row r="124">
          <cell r="W124">
            <v>262362.2</v>
          </cell>
        </row>
        <row r="125">
          <cell r="W125">
            <v>114109.2</v>
          </cell>
        </row>
        <row r="126">
          <cell r="W126">
            <v>31510.799999999999</v>
          </cell>
        </row>
        <row r="127">
          <cell r="W127">
            <v>1206</v>
          </cell>
        </row>
        <row r="128">
          <cell r="W128">
            <v>463654.8</v>
          </cell>
        </row>
        <row r="129">
          <cell r="W129">
            <v>324347.3</v>
          </cell>
        </row>
        <row r="130">
          <cell r="W130">
            <v>722139.3</v>
          </cell>
        </row>
        <row r="131">
          <cell r="W131">
            <v>52956.6</v>
          </cell>
        </row>
        <row r="132">
          <cell r="W132">
            <v>16656.400000000001</v>
          </cell>
        </row>
        <row r="133">
          <cell r="W133">
            <v>6907.4</v>
          </cell>
        </row>
        <row r="134">
          <cell r="W134">
            <v>57385.4</v>
          </cell>
        </row>
        <row r="135">
          <cell r="W135">
            <v>44595</v>
          </cell>
        </row>
        <row r="136">
          <cell r="W136">
            <v>64976</v>
          </cell>
        </row>
        <row r="137">
          <cell r="W137">
            <v>1640.2</v>
          </cell>
        </row>
        <row r="138">
          <cell r="W138">
            <v>114086.8</v>
          </cell>
        </row>
        <row r="139">
          <cell r="W139">
            <v>97121.9</v>
          </cell>
        </row>
        <row r="140">
          <cell r="W140">
            <v>6638.5</v>
          </cell>
        </row>
        <row r="141">
          <cell r="W141">
            <v>72594</v>
          </cell>
        </row>
        <row r="142">
          <cell r="W142">
            <v>502.4</v>
          </cell>
        </row>
        <row r="143">
          <cell r="W143">
            <v>19656</v>
          </cell>
        </row>
        <row r="144">
          <cell r="W144">
            <v>3946</v>
          </cell>
        </row>
        <row r="145">
          <cell r="W145">
            <v>22110</v>
          </cell>
        </row>
        <row r="146">
          <cell r="W146">
            <v>33351.699999999997</v>
          </cell>
        </row>
        <row r="147">
          <cell r="W147">
            <v>-799242.85</v>
          </cell>
        </row>
        <row r="148">
          <cell r="W148">
            <v>196102.7</v>
          </cell>
        </row>
        <row r="149">
          <cell r="W149">
            <v>-196102.73</v>
          </cell>
        </row>
        <row r="150">
          <cell r="W150">
            <v>-2.2599999996309634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ם ושע&quot;ח"/>
      <sheetName val="000000"/>
      <sheetName val="100000"/>
      <sheetName val="200000"/>
      <sheetName val="מאזני הרכבה"/>
      <sheetName val="תזרים  הרכבה"/>
      <sheetName val="1999"/>
      <sheetName val="הרכבים"/>
      <sheetName val="פקודות נוספות"/>
      <sheetName val="השקעה בחברה בת"/>
      <sheetName val="רכוש קבוע"/>
      <sheetName val="רווח הון"/>
      <sheetName val="הון מניות ודיבידנד"/>
      <sheetName val="נתוח אנליטי"/>
      <sheetName val="מס צפוי 99"/>
      <sheetName val="סבירות מימון"/>
      <sheetName val="פקודות נוספות קדנט בע&quot;מ"/>
      <sheetName val="מלאי "/>
      <sheetName val="MEMO"/>
      <sheetName val="דוחות"/>
      <sheetName val="????? ???&quot;?"/>
      <sheetName val="BS"/>
      <sheetName val="P&amp;L "/>
      <sheetName val="דוחות LTD"/>
      <sheetName val="נתונים לשינוי"/>
      <sheetName val="הרכבה $"/>
      <sheetName val="REACH99.XLS"/>
      <sheetName val="REACH99"/>
    </sheetNames>
    <sheetDataSet>
      <sheetData sheetId="0" refreshError="1">
        <row r="36">
          <cell r="L36">
            <v>1.0133000000000001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מרכז"/>
      <sheetName val="A3a- PAJE"/>
      <sheetName val="פקודות נוספות"/>
      <sheetName val="פקודות מיון"/>
      <sheetName val="פקודות איחוד"/>
      <sheetName val="Termination of JV"/>
      <sheetName val="תזרים מזומנים A5a "/>
      <sheetName val="C-מזומנים"/>
      <sheetName val="D1-לקוחות"/>
      <sheetName val="E1- חייבים"/>
      <sheetName val="חייבים אחרים-E2"/>
      <sheetName val="רכוש קבוע-J1 "/>
      <sheetName val="השקעה-G1"/>
      <sheetName val="מעקב השקעות-G1.1"/>
      <sheetName val="קרן הון-G1.2"/>
      <sheetName val="זכאים-N"/>
      <sheetName val="הון מניות-T1"/>
      <sheetName val="מימון-U05"/>
      <sheetName val="הוצאות-U04"/>
      <sheetName val="NOTES"/>
      <sheetName val="מדדים ושע&quot;ח"/>
      <sheetName val="C.B.T "/>
      <sheetName val="הרכב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ר&quot;ק"/>
      <sheetName val="חישובים"/>
      <sheetName val="פקודות נוספות"/>
      <sheetName val="מאזן בוחן"/>
      <sheetName val="דוחות כספיים"/>
      <sheetName val="מאזן"/>
      <sheetName val="רווה&quot;ס"/>
      <sheetName val="מדדים ונתונים"/>
      <sheetName val="כרטיסים שלא שולבו"/>
      <sheetName val="מודול1"/>
      <sheetName val="מודול2"/>
      <sheetName val="Module1"/>
      <sheetName val="Module2"/>
      <sheetName val="Module3"/>
      <sheetName val="FSA"/>
      <sheetName val="תעודות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פקודות נוספות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9.08 inv $"/>
      <sheetName val="8.08 inv $"/>
      <sheetName val="7.08 inv $"/>
      <sheetName val="6.08 inv $"/>
      <sheetName val="5.08 inv $"/>
      <sheetName val="4.08 inv $"/>
      <sheetName val="inv 1-3.08 $"/>
      <sheetName val="general ledger"/>
      <sheetName val="Additional Ent."/>
      <sheetName val="Overhead expenses "/>
      <sheetName val="Pivot"/>
      <sheetName val="Summary"/>
      <sheetName val="Board"/>
      <sheetName val="Actual  I &amp; E Q3"/>
      <sheetName val="Actual Monthly P&amp;L Ltd."/>
      <sheetName val="Actual Balance Sheet"/>
      <sheetName val="Actual Cash Flow"/>
      <sheetName val="OH NIS"/>
      <sheetName val="Actual Cash Flow 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E4">
            <v>110000</v>
          </cell>
        </row>
        <row r="5">
          <cell r="E5">
            <v>110000</v>
          </cell>
        </row>
        <row r="6">
          <cell r="E6">
            <v>450000</v>
          </cell>
        </row>
        <row r="7">
          <cell r="E7">
            <v>620000</v>
          </cell>
        </row>
        <row r="8">
          <cell r="E8">
            <v>620000</v>
          </cell>
        </row>
        <row r="9">
          <cell r="E9">
            <v>520000</v>
          </cell>
        </row>
        <row r="10">
          <cell r="E10">
            <v>620000</v>
          </cell>
        </row>
        <row r="11">
          <cell r="E11">
            <v>620000</v>
          </cell>
        </row>
        <row r="12">
          <cell r="E12">
            <v>720000</v>
          </cell>
        </row>
        <row r="13">
          <cell r="E13">
            <v>720000</v>
          </cell>
        </row>
        <row r="14">
          <cell r="E14">
            <v>720000</v>
          </cell>
        </row>
        <row r="15">
          <cell r="E15">
            <v>720000</v>
          </cell>
        </row>
        <row r="16">
          <cell r="E16">
            <v>720000</v>
          </cell>
        </row>
        <row r="17">
          <cell r="E17">
            <v>730000</v>
          </cell>
        </row>
        <row r="18">
          <cell r="E18">
            <v>730000</v>
          </cell>
        </row>
        <row r="19">
          <cell r="E19">
            <v>845002</v>
          </cell>
        </row>
        <row r="20">
          <cell r="E20">
            <v>845000</v>
          </cell>
        </row>
        <row r="21">
          <cell r="E21">
            <v>845000</v>
          </cell>
        </row>
        <row r="22">
          <cell r="E22">
            <v>845000</v>
          </cell>
        </row>
        <row r="23">
          <cell r="E23">
            <v>845000</v>
          </cell>
        </row>
        <row r="24">
          <cell r="E24">
            <v>845002</v>
          </cell>
        </row>
        <row r="25">
          <cell r="E25">
            <v>845002</v>
          </cell>
        </row>
        <row r="26">
          <cell r="E26">
            <v>845002</v>
          </cell>
        </row>
        <row r="27">
          <cell r="E27">
            <v>845002</v>
          </cell>
        </row>
        <row r="28">
          <cell r="E28">
            <v>845002</v>
          </cell>
        </row>
        <row r="29">
          <cell r="E29">
            <v>845001</v>
          </cell>
        </row>
        <row r="30">
          <cell r="E30">
            <v>845001</v>
          </cell>
        </row>
        <row r="31">
          <cell r="E31">
            <v>845003</v>
          </cell>
        </row>
        <row r="32">
          <cell r="E32">
            <v>845002</v>
          </cell>
        </row>
        <row r="33">
          <cell r="E33" t="e">
            <v>#N/A</v>
          </cell>
        </row>
        <row r="34">
          <cell r="E34">
            <v>880000</v>
          </cell>
        </row>
        <row r="35">
          <cell r="E35">
            <v>880000</v>
          </cell>
        </row>
        <row r="36">
          <cell r="E36">
            <v>880000</v>
          </cell>
        </row>
        <row r="38">
          <cell r="E38">
            <v>130000</v>
          </cell>
        </row>
        <row r="39">
          <cell r="E39">
            <v>100000</v>
          </cell>
        </row>
        <row r="40">
          <cell r="E40">
            <v>100000</v>
          </cell>
        </row>
        <row r="41">
          <cell r="E41">
            <v>100000</v>
          </cell>
        </row>
        <row r="42">
          <cell r="E42">
            <v>100000</v>
          </cell>
        </row>
        <row r="43">
          <cell r="E43">
            <v>100000</v>
          </cell>
        </row>
        <row r="44">
          <cell r="E44">
            <v>100000</v>
          </cell>
        </row>
        <row r="45">
          <cell r="E45">
            <v>100000</v>
          </cell>
        </row>
        <row r="46">
          <cell r="E46">
            <v>100000</v>
          </cell>
        </row>
        <row r="47">
          <cell r="E47">
            <v>100000</v>
          </cell>
        </row>
        <row r="48">
          <cell r="E48">
            <v>100000</v>
          </cell>
        </row>
        <row r="49">
          <cell r="E49">
            <v>100000</v>
          </cell>
        </row>
        <row r="50">
          <cell r="E50">
            <v>100000</v>
          </cell>
        </row>
        <row r="51">
          <cell r="E51">
            <v>100000</v>
          </cell>
        </row>
        <row r="52">
          <cell r="E52">
            <v>520000</v>
          </cell>
        </row>
        <row r="53">
          <cell r="E53">
            <v>520000</v>
          </cell>
        </row>
        <row r="54">
          <cell r="E54">
            <v>100000</v>
          </cell>
        </row>
        <row r="55">
          <cell r="E55">
            <v>100000</v>
          </cell>
        </row>
        <row r="56">
          <cell r="E56">
            <v>100000</v>
          </cell>
        </row>
        <row r="57">
          <cell r="E57">
            <v>100000</v>
          </cell>
        </row>
        <row r="58">
          <cell r="E58">
            <v>100000</v>
          </cell>
        </row>
        <row r="59">
          <cell r="E59">
            <v>100000</v>
          </cell>
        </row>
        <row r="60">
          <cell r="E60">
            <v>100000</v>
          </cell>
        </row>
        <row r="61">
          <cell r="E61">
            <v>450000</v>
          </cell>
        </row>
        <row r="62">
          <cell r="E62">
            <v>450000</v>
          </cell>
        </row>
        <row r="63">
          <cell r="E63">
            <v>450000</v>
          </cell>
        </row>
        <row r="64">
          <cell r="E64">
            <v>450000</v>
          </cell>
        </row>
        <row r="65">
          <cell r="E65">
            <v>450000</v>
          </cell>
        </row>
        <row r="66">
          <cell r="E66">
            <v>450000</v>
          </cell>
        </row>
        <row r="67">
          <cell r="E67">
            <v>450000</v>
          </cell>
        </row>
        <row r="68">
          <cell r="E68">
            <v>450000</v>
          </cell>
        </row>
        <row r="69">
          <cell r="E69">
            <v>450000</v>
          </cell>
        </row>
        <row r="70">
          <cell r="E70">
            <v>450000</v>
          </cell>
        </row>
        <row r="71">
          <cell r="E71">
            <v>450000</v>
          </cell>
        </row>
        <row r="72">
          <cell r="E72">
            <v>450000</v>
          </cell>
        </row>
        <row r="73">
          <cell r="E73">
            <v>450000</v>
          </cell>
        </row>
        <row r="74">
          <cell r="E74">
            <v>450000</v>
          </cell>
        </row>
        <row r="75">
          <cell r="E75">
            <v>520000</v>
          </cell>
        </row>
        <row r="76">
          <cell r="E76">
            <v>520000</v>
          </cell>
        </row>
        <row r="77">
          <cell r="E77">
            <v>520000</v>
          </cell>
        </row>
        <row r="78">
          <cell r="E78">
            <v>120000</v>
          </cell>
        </row>
        <row r="79">
          <cell r="E79">
            <v>120000</v>
          </cell>
        </row>
        <row r="80">
          <cell r="E80">
            <v>120000</v>
          </cell>
        </row>
        <row r="81">
          <cell r="E81">
            <v>120000</v>
          </cell>
        </row>
        <row r="82">
          <cell r="E82">
            <v>120000</v>
          </cell>
        </row>
        <row r="83">
          <cell r="E83">
            <v>120000</v>
          </cell>
        </row>
        <row r="84">
          <cell r="E84">
            <v>120000</v>
          </cell>
        </row>
        <row r="85">
          <cell r="E85">
            <v>120000</v>
          </cell>
        </row>
        <row r="86">
          <cell r="E86">
            <v>120000</v>
          </cell>
        </row>
        <row r="87">
          <cell r="E87">
            <v>120000</v>
          </cell>
        </row>
        <row r="88">
          <cell r="E88">
            <v>120000</v>
          </cell>
        </row>
        <row r="89">
          <cell r="E89">
            <v>120000</v>
          </cell>
        </row>
        <row r="90">
          <cell r="E90">
            <v>120000</v>
          </cell>
        </row>
        <row r="91">
          <cell r="E91">
            <v>120000</v>
          </cell>
        </row>
        <row r="92">
          <cell r="E92">
            <v>120000</v>
          </cell>
        </row>
        <row r="93">
          <cell r="E93">
            <v>120000</v>
          </cell>
        </row>
        <row r="94">
          <cell r="E94">
            <v>120000</v>
          </cell>
        </row>
        <row r="95">
          <cell r="E95">
            <v>120000</v>
          </cell>
        </row>
        <row r="96">
          <cell r="E96">
            <v>120000</v>
          </cell>
        </row>
        <row r="97">
          <cell r="E97">
            <v>120000</v>
          </cell>
        </row>
        <row r="98">
          <cell r="E98">
            <v>120000</v>
          </cell>
        </row>
        <row r="99">
          <cell r="E99">
            <v>120000</v>
          </cell>
        </row>
        <row r="100">
          <cell r="E100">
            <v>120000</v>
          </cell>
        </row>
        <row r="101">
          <cell r="E101">
            <v>120000</v>
          </cell>
        </row>
        <row r="102">
          <cell r="E102">
            <v>451000</v>
          </cell>
        </row>
        <row r="103">
          <cell r="E103">
            <v>120000</v>
          </cell>
        </row>
        <row r="104">
          <cell r="E104">
            <v>120000</v>
          </cell>
        </row>
        <row r="105">
          <cell r="E105">
            <v>120000</v>
          </cell>
        </row>
        <row r="106">
          <cell r="E106">
            <v>120000</v>
          </cell>
        </row>
        <row r="107">
          <cell r="E107">
            <v>120000</v>
          </cell>
        </row>
        <row r="108">
          <cell r="E108">
            <v>120000</v>
          </cell>
        </row>
        <row r="109">
          <cell r="E109">
            <v>120000</v>
          </cell>
        </row>
        <row r="110">
          <cell r="E110">
            <v>120000</v>
          </cell>
        </row>
        <row r="111">
          <cell r="E111">
            <v>120000</v>
          </cell>
        </row>
        <row r="112">
          <cell r="E112">
            <v>120000</v>
          </cell>
        </row>
        <row r="113">
          <cell r="E113">
            <v>120000</v>
          </cell>
        </row>
        <row r="114">
          <cell r="E114">
            <v>120000</v>
          </cell>
        </row>
        <row r="115">
          <cell r="E115">
            <v>120000</v>
          </cell>
        </row>
        <row r="116">
          <cell r="E116">
            <v>120000</v>
          </cell>
        </row>
        <row r="117">
          <cell r="E117">
            <v>120000</v>
          </cell>
        </row>
        <row r="118">
          <cell r="E118">
            <v>120000</v>
          </cell>
        </row>
        <row r="119">
          <cell r="E119">
            <v>120000</v>
          </cell>
        </row>
        <row r="120">
          <cell r="E120">
            <v>120000</v>
          </cell>
        </row>
        <row r="121">
          <cell r="E121">
            <v>120000</v>
          </cell>
        </row>
        <row r="122">
          <cell r="E122">
            <v>120000</v>
          </cell>
        </row>
        <row r="123">
          <cell r="E123">
            <v>120000</v>
          </cell>
        </row>
        <row r="124">
          <cell r="E124">
            <v>120000</v>
          </cell>
        </row>
        <row r="125">
          <cell r="E125">
            <v>620000</v>
          </cell>
        </row>
        <row r="126">
          <cell r="E126">
            <v>620000</v>
          </cell>
        </row>
        <row r="127">
          <cell r="E127">
            <v>120000</v>
          </cell>
        </row>
        <row r="128">
          <cell r="E128">
            <v>120000</v>
          </cell>
        </row>
        <row r="129">
          <cell r="E129">
            <v>120000</v>
          </cell>
        </row>
        <row r="130">
          <cell r="E130">
            <v>120000</v>
          </cell>
        </row>
        <row r="131">
          <cell r="E131">
            <v>120000</v>
          </cell>
        </row>
        <row r="132">
          <cell r="E132">
            <v>120000</v>
          </cell>
        </row>
        <row r="133">
          <cell r="E133">
            <v>120000</v>
          </cell>
        </row>
        <row r="134">
          <cell r="E134">
            <v>120000</v>
          </cell>
        </row>
        <row r="135">
          <cell r="E135">
            <v>120000</v>
          </cell>
        </row>
        <row r="136">
          <cell r="E136">
            <v>120000</v>
          </cell>
        </row>
        <row r="137">
          <cell r="E137">
            <v>120000</v>
          </cell>
        </row>
        <row r="138">
          <cell r="E138">
            <v>120000</v>
          </cell>
        </row>
        <row r="139">
          <cell r="E139">
            <v>120000</v>
          </cell>
        </row>
        <row r="140">
          <cell r="E140">
            <v>120000</v>
          </cell>
        </row>
        <row r="141">
          <cell r="E141">
            <v>120000</v>
          </cell>
        </row>
        <row r="142">
          <cell r="E142">
            <v>120000</v>
          </cell>
        </row>
        <row r="143">
          <cell r="E143">
            <v>120000</v>
          </cell>
        </row>
        <row r="144">
          <cell r="E144">
            <v>120000</v>
          </cell>
        </row>
        <row r="145">
          <cell r="E145">
            <v>120000</v>
          </cell>
        </row>
        <row r="146">
          <cell r="E146">
            <v>120000</v>
          </cell>
        </row>
        <row r="147">
          <cell r="E147">
            <v>120000</v>
          </cell>
        </row>
        <row r="148">
          <cell r="E148">
            <v>120000</v>
          </cell>
        </row>
        <row r="149">
          <cell r="E149">
            <v>120000</v>
          </cell>
        </row>
        <row r="150">
          <cell r="E150">
            <v>120000</v>
          </cell>
        </row>
        <row r="151">
          <cell r="E151">
            <v>590000</v>
          </cell>
        </row>
        <row r="152">
          <cell r="E152">
            <v>120000</v>
          </cell>
        </row>
        <row r="153">
          <cell r="E153">
            <v>120000</v>
          </cell>
        </row>
        <row r="154">
          <cell r="E154">
            <v>120000</v>
          </cell>
        </row>
        <row r="155">
          <cell r="E155">
            <v>590000</v>
          </cell>
        </row>
        <row r="156">
          <cell r="E156">
            <v>120000</v>
          </cell>
        </row>
        <row r="157">
          <cell r="E157">
            <v>590000</v>
          </cell>
        </row>
        <row r="158">
          <cell r="E158">
            <v>120000</v>
          </cell>
        </row>
        <row r="159">
          <cell r="E159">
            <v>130000</v>
          </cell>
        </row>
        <row r="160">
          <cell r="E160">
            <v>140000</v>
          </cell>
        </row>
        <row r="161">
          <cell r="E161">
            <v>120000</v>
          </cell>
        </row>
        <row r="162">
          <cell r="E162">
            <v>540000</v>
          </cell>
        </row>
        <row r="163">
          <cell r="E163">
            <v>300001</v>
          </cell>
        </row>
        <row r="164">
          <cell r="E164">
            <v>400000</v>
          </cell>
        </row>
        <row r="165">
          <cell r="E165">
            <v>400001</v>
          </cell>
        </row>
        <row r="166">
          <cell r="E166">
            <v>300000</v>
          </cell>
        </row>
        <row r="167">
          <cell r="E167">
            <v>300000</v>
          </cell>
        </row>
        <row r="168">
          <cell r="E168">
            <v>400001</v>
          </cell>
        </row>
        <row r="169">
          <cell r="E169">
            <v>310000</v>
          </cell>
        </row>
        <row r="170">
          <cell r="E170">
            <v>310000</v>
          </cell>
        </row>
        <row r="171">
          <cell r="E171">
            <v>310000</v>
          </cell>
        </row>
        <row r="172">
          <cell r="E172">
            <v>410000</v>
          </cell>
        </row>
        <row r="173">
          <cell r="E173">
            <v>410000</v>
          </cell>
        </row>
        <row r="174">
          <cell r="E174">
            <v>520000</v>
          </cell>
        </row>
        <row r="175">
          <cell r="E175">
            <v>520000</v>
          </cell>
        </row>
        <row r="176">
          <cell r="E176">
            <v>520000</v>
          </cell>
        </row>
        <row r="177">
          <cell r="E177">
            <v>520000</v>
          </cell>
        </row>
        <row r="178">
          <cell r="E178">
            <v>520000</v>
          </cell>
        </row>
        <row r="179">
          <cell r="E179">
            <v>520000</v>
          </cell>
        </row>
        <row r="180">
          <cell r="E180">
            <v>520000</v>
          </cell>
        </row>
        <row r="181">
          <cell r="E181">
            <v>520000</v>
          </cell>
        </row>
        <row r="182">
          <cell r="E182">
            <v>520000</v>
          </cell>
        </row>
        <row r="183">
          <cell r="E183">
            <v>520000</v>
          </cell>
        </row>
        <row r="184">
          <cell r="E184">
            <v>520000</v>
          </cell>
        </row>
        <row r="185">
          <cell r="E185">
            <v>520000</v>
          </cell>
        </row>
        <row r="186">
          <cell r="E186">
            <v>520000</v>
          </cell>
        </row>
        <row r="187">
          <cell r="E187">
            <v>520000</v>
          </cell>
        </row>
        <row r="188">
          <cell r="E188">
            <v>520000</v>
          </cell>
        </row>
        <row r="189">
          <cell r="E189">
            <v>520000</v>
          </cell>
        </row>
        <row r="190">
          <cell r="E190">
            <v>520000</v>
          </cell>
        </row>
        <row r="191">
          <cell r="E191">
            <v>520000</v>
          </cell>
        </row>
        <row r="192">
          <cell r="E192">
            <v>520000</v>
          </cell>
        </row>
        <row r="193">
          <cell r="E193">
            <v>520000</v>
          </cell>
        </row>
        <row r="194">
          <cell r="E194">
            <v>520000</v>
          </cell>
        </row>
        <row r="195">
          <cell r="E195">
            <v>520000</v>
          </cell>
        </row>
        <row r="196">
          <cell r="E196">
            <v>520000</v>
          </cell>
        </row>
        <row r="197">
          <cell r="E197">
            <v>520000</v>
          </cell>
        </row>
        <row r="198">
          <cell r="E198">
            <v>520000</v>
          </cell>
        </row>
        <row r="199">
          <cell r="E199">
            <v>520000</v>
          </cell>
        </row>
        <row r="200">
          <cell r="E200">
            <v>520000</v>
          </cell>
        </row>
        <row r="201">
          <cell r="E201">
            <v>520000</v>
          </cell>
        </row>
        <row r="202">
          <cell r="E202">
            <v>520000</v>
          </cell>
        </row>
        <row r="203">
          <cell r="E203">
            <v>520000</v>
          </cell>
        </row>
        <row r="204">
          <cell r="E204">
            <v>520000</v>
          </cell>
        </row>
        <row r="205">
          <cell r="E205">
            <v>620000</v>
          </cell>
        </row>
        <row r="206">
          <cell r="E206">
            <v>520000</v>
          </cell>
        </row>
        <row r="207">
          <cell r="E207">
            <v>520000</v>
          </cell>
        </row>
        <row r="208">
          <cell r="E208">
            <v>520000</v>
          </cell>
        </row>
        <row r="209">
          <cell r="E209">
            <v>520000</v>
          </cell>
        </row>
        <row r="210">
          <cell r="E210">
            <v>520000</v>
          </cell>
        </row>
        <row r="211">
          <cell r="E211">
            <v>520000</v>
          </cell>
        </row>
        <row r="212">
          <cell r="E212">
            <v>520000</v>
          </cell>
        </row>
        <row r="213">
          <cell r="E213">
            <v>520000</v>
          </cell>
        </row>
        <row r="214">
          <cell r="E214">
            <v>520000</v>
          </cell>
        </row>
        <row r="215">
          <cell r="E215">
            <v>520000</v>
          </cell>
        </row>
        <row r="216">
          <cell r="E216">
            <v>520000</v>
          </cell>
        </row>
        <row r="217">
          <cell r="E217">
            <v>520000</v>
          </cell>
        </row>
        <row r="218">
          <cell r="E218">
            <v>520000</v>
          </cell>
        </row>
        <row r="219">
          <cell r="E219">
            <v>520000</v>
          </cell>
        </row>
        <row r="220">
          <cell r="E220">
            <v>520000</v>
          </cell>
        </row>
        <row r="221">
          <cell r="E221">
            <v>520000</v>
          </cell>
        </row>
        <row r="222">
          <cell r="E222">
            <v>520000</v>
          </cell>
        </row>
        <row r="223">
          <cell r="E223">
            <v>520000</v>
          </cell>
        </row>
        <row r="224">
          <cell r="E224">
            <v>520000</v>
          </cell>
        </row>
        <row r="225">
          <cell r="E225">
            <v>520000</v>
          </cell>
        </row>
        <row r="226">
          <cell r="E226">
            <v>520000</v>
          </cell>
        </row>
        <row r="227">
          <cell r="E227">
            <v>620000</v>
          </cell>
        </row>
        <row r="228">
          <cell r="E228">
            <v>520000</v>
          </cell>
        </row>
        <row r="229">
          <cell r="E229">
            <v>520000</v>
          </cell>
        </row>
        <row r="230">
          <cell r="E230">
            <v>520000</v>
          </cell>
        </row>
        <row r="231">
          <cell r="E231">
            <v>520000</v>
          </cell>
        </row>
        <row r="232">
          <cell r="E232">
            <v>520000</v>
          </cell>
        </row>
        <row r="233">
          <cell r="E233">
            <v>520000</v>
          </cell>
        </row>
        <row r="234">
          <cell r="E234">
            <v>520000</v>
          </cell>
        </row>
        <row r="235">
          <cell r="E235">
            <v>520000</v>
          </cell>
        </row>
        <row r="236">
          <cell r="E236">
            <v>520000</v>
          </cell>
        </row>
        <row r="237">
          <cell r="E237">
            <v>520000</v>
          </cell>
        </row>
        <row r="238">
          <cell r="E238">
            <v>520000</v>
          </cell>
        </row>
        <row r="239">
          <cell r="E239">
            <v>520000</v>
          </cell>
        </row>
        <row r="240">
          <cell r="E240">
            <v>520000</v>
          </cell>
        </row>
        <row r="241">
          <cell r="E241">
            <v>520000</v>
          </cell>
        </row>
        <row r="242">
          <cell r="E242">
            <v>520000</v>
          </cell>
        </row>
        <row r="243">
          <cell r="E243">
            <v>520000</v>
          </cell>
        </row>
        <row r="244">
          <cell r="E244">
            <v>520000</v>
          </cell>
        </row>
        <row r="245">
          <cell r="E245">
            <v>520000</v>
          </cell>
        </row>
        <row r="246">
          <cell r="E246">
            <v>520000</v>
          </cell>
        </row>
        <row r="247">
          <cell r="E247">
            <v>520000</v>
          </cell>
        </row>
        <row r="248">
          <cell r="E248">
            <v>520000</v>
          </cell>
        </row>
        <row r="249">
          <cell r="E249">
            <v>520000</v>
          </cell>
        </row>
        <row r="250">
          <cell r="E250">
            <v>520000</v>
          </cell>
        </row>
        <row r="251">
          <cell r="E251">
            <v>520000</v>
          </cell>
        </row>
        <row r="252">
          <cell r="E252">
            <v>520000</v>
          </cell>
        </row>
        <row r="253">
          <cell r="E253">
            <v>520000</v>
          </cell>
        </row>
        <row r="254">
          <cell r="E254">
            <v>520000</v>
          </cell>
        </row>
        <row r="255">
          <cell r="E255">
            <v>520000</v>
          </cell>
        </row>
        <row r="256">
          <cell r="E256">
            <v>520000</v>
          </cell>
        </row>
        <row r="257">
          <cell r="E257">
            <v>520000</v>
          </cell>
        </row>
        <row r="258">
          <cell r="E258">
            <v>520000</v>
          </cell>
        </row>
        <row r="259">
          <cell r="E259">
            <v>530000</v>
          </cell>
        </row>
        <row r="260">
          <cell r="E260">
            <v>540000</v>
          </cell>
        </row>
        <row r="261">
          <cell r="E261">
            <v>540000</v>
          </cell>
        </row>
        <row r="262">
          <cell r="E262">
            <v>540000</v>
          </cell>
        </row>
        <row r="263">
          <cell r="E263">
            <v>530000</v>
          </cell>
        </row>
        <row r="264">
          <cell r="E264">
            <v>620000</v>
          </cell>
        </row>
        <row r="265">
          <cell r="E265">
            <v>620000</v>
          </cell>
        </row>
        <row r="266">
          <cell r="E266">
            <v>451000</v>
          </cell>
        </row>
        <row r="267">
          <cell r="E267">
            <v>620000</v>
          </cell>
        </row>
        <row r="268">
          <cell r="E268">
            <v>530000</v>
          </cell>
        </row>
        <row r="269">
          <cell r="E269">
            <v>560000</v>
          </cell>
        </row>
        <row r="270">
          <cell r="E270">
            <v>560000</v>
          </cell>
        </row>
        <row r="271">
          <cell r="E271">
            <v>140000</v>
          </cell>
        </row>
        <row r="272">
          <cell r="E272">
            <v>140000</v>
          </cell>
        </row>
        <row r="273">
          <cell r="E273">
            <v>140000</v>
          </cell>
        </row>
        <row r="274">
          <cell r="E274">
            <v>140000</v>
          </cell>
        </row>
        <row r="275">
          <cell r="E275">
            <v>140000</v>
          </cell>
        </row>
        <row r="276">
          <cell r="E276">
            <v>140000</v>
          </cell>
        </row>
        <row r="277">
          <cell r="E277">
            <v>140000</v>
          </cell>
        </row>
        <row r="278">
          <cell r="E278">
            <v>140000</v>
          </cell>
        </row>
        <row r="279">
          <cell r="E279">
            <v>140000</v>
          </cell>
        </row>
        <row r="280">
          <cell r="E280">
            <v>570000</v>
          </cell>
        </row>
        <row r="281">
          <cell r="E281">
            <v>610000</v>
          </cell>
        </row>
        <row r="282">
          <cell r="E282">
            <v>570000</v>
          </cell>
        </row>
        <row r="283">
          <cell r="E283">
            <v>610000</v>
          </cell>
        </row>
        <row r="284">
          <cell r="E284">
            <v>560000</v>
          </cell>
        </row>
        <row r="285">
          <cell r="E285">
            <v>560000</v>
          </cell>
        </row>
        <row r="286">
          <cell r="E286">
            <v>560000</v>
          </cell>
        </row>
        <row r="287">
          <cell r="E287">
            <v>560000</v>
          </cell>
        </row>
        <row r="288">
          <cell r="E288">
            <v>560000</v>
          </cell>
        </row>
        <row r="289">
          <cell r="E289">
            <v>560000</v>
          </cell>
        </row>
        <row r="290">
          <cell r="E290">
            <v>560000</v>
          </cell>
        </row>
        <row r="291">
          <cell r="E291">
            <v>560000</v>
          </cell>
        </row>
        <row r="292">
          <cell r="E292">
            <v>560000</v>
          </cell>
        </row>
        <row r="293">
          <cell r="E293">
            <v>560000</v>
          </cell>
        </row>
        <row r="294">
          <cell r="E294">
            <v>560000</v>
          </cell>
        </row>
        <row r="295">
          <cell r="E295">
            <v>560000</v>
          </cell>
        </row>
        <row r="296">
          <cell r="E296">
            <v>550000</v>
          </cell>
        </row>
        <row r="297">
          <cell r="E297">
            <v>550000</v>
          </cell>
        </row>
        <row r="298">
          <cell r="E298">
            <v>550000</v>
          </cell>
        </row>
        <row r="299">
          <cell r="E299">
            <v>550000</v>
          </cell>
        </row>
        <row r="300">
          <cell r="E300">
            <v>550000</v>
          </cell>
        </row>
        <row r="301">
          <cell r="E301">
            <v>550000</v>
          </cell>
        </row>
        <row r="302">
          <cell r="E302">
            <v>550000</v>
          </cell>
        </row>
        <row r="303">
          <cell r="E303">
            <v>550000</v>
          </cell>
        </row>
        <row r="304">
          <cell r="E304">
            <v>550000</v>
          </cell>
        </row>
        <row r="305">
          <cell r="E305">
            <v>550000</v>
          </cell>
        </row>
        <row r="306">
          <cell r="E306">
            <v>550000</v>
          </cell>
        </row>
        <row r="307">
          <cell r="E307">
            <v>550000</v>
          </cell>
        </row>
        <row r="308">
          <cell r="E308">
            <v>550000</v>
          </cell>
        </row>
        <row r="309">
          <cell r="E309">
            <v>550000</v>
          </cell>
        </row>
        <row r="310">
          <cell r="E310">
            <v>550000</v>
          </cell>
        </row>
        <row r="311">
          <cell r="E311">
            <v>550000</v>
          </cell>
        </row>
        <row r="312">
          <cell r="E312">
            <v>550000</v>
          </cell>
        </row>
        <row r="313">
          <cell r="E313">
            <v>550000</v>
          </cell>
        </row>
        <row r="314">
          <cell r="E314">
            <v>550000</v>
          </cell>
        </row>
        <row r="315">
          <cell r="E315">
            <v>550000</v>
          </cell>
        </row>
        <row r="316">
          <cell r="E316">
            <v>550000</v>
          </cell>
        </row>
        <row r="317">
          <cell r="E317">
            <v>550000</v>
          </cell>
        </row>
        <row r="318">
          <cell r="E318">
            <v>550000</v>
          </cell>
        </row>
        <row r="319">
          <cell r="E319">
            <v>550000</v>
          </cell>
        </row>
        <row r="320">
          <cell r="E320">
            <v>550000</v>
          </cell>
        </row>
        <row r="321">
          <cell r="E321">
            <v>550000</v>
          </cell>
        </row>
        <row r="322">
          <cell r="E322">
            <v>550000</v>
          </cell>
        </row>
        <row r="323">
          <cell r="E323">
            <v>550000</v>
          </cell>
        </row>
        <row r="324">
          <cell r="E324">
            <v>550000</v>
          </cell>
        </row>
        <row r="325">
          <cell r="E325">
            <v>550000</v>
          </cell>
        </row>
        <row r="326">
          <cell r="E326">
            <v>550000</v>
          </cell>
        </row>
        <row r="327">
          <cell r="E327">
            <v>550000</v>
          </cell>
        </row>
        <row r="328">
          <cell r="E328">
            <v>550000</v>
          </cell>
        </row>
        <row r="329">
          <cell r="E329">
            <v>520000</v>
          </cell>
        </row>
        <row r="330">
          <cell r="E330">
            <v>520000</v>
          </cell>
        </row>
        <row r="331">
          <cell r="E331">
            <v>520000</v>
          </cell>
        </row>
        <row r="332">
          <cell r="E332">
            <v>520000</v>
          </cell>
        </row>
        <row r="333">
          <cell r="E333">
            <v>520000</v>
          </cell>
        </row>
        <row r="334">
          <cell r="E334">
            <v>520000</v>
          </cell>
        </row>
        <row r="335">
          <cell r="E335">
            <v>520000</v>
          </cell>
        </row>
        <row r="336">
          <cell r="E336">
            <v>520000</v>
          </cell>
        </row>
        <row r="337">
          <cell r="E337">
            <v>520000</v>
          </cell>
        </row>
        <row r="338">
          <cell r="E338">
            <v>520000</v>
          </cell>
        </row>
        <row r="339">
          <cell r="E339">
            <v>520000</v>
          </cell>
        </row>
        <row r="340">
          <cell r="E340">
            <v>520000</v>
          </cell>
        </row>
        <row r="341">
          <cell r="E341">
            <v>520000</v>
          </cell>
        </row>
        <row r="342">
          <cell r="E342">
            <v>520000</v>
          </cell>
        </row>
        <row r="343">
          <cell r="E343">
            <v>520000</v>
          </cell>
        </row>
        <row r="344">
          <cell r="E344">
            <v>520000</v>
          </cell>
        </row>
        <row r="345">
          <cell r="E345">
            <v>520000</v>
          </cell>
        </row>
        <row r="346">
          <cell r="E346">
            <v>520000</v>
          </cell>
        </row>
        <row r="347">
          <cell r="E347">
            <v>520000</v>
          </cell>
        </row>
        <row r="348">
          <cell r="E348">
            <v>520000</v>
          </cell>
        </row>
        <row r="349">
          <cell r="E349">
            <v>520000</v>
          </cell>
        </row>
        <row r="350">
          <cell r="E350">
            <v>520000</v>
          </cell>
        </row>
        <row r="351">
          <cell r="E351">
            <v>510000</v>
          </cell>
        </row>
        <row r="352">
          <cell r="E352">
            <v>510000</v>
          </cell>
        </row>
        <row r="353">
          <cell r="E353">
            <v>510000</v>
          </cell>
        </row>
        <row r="354">
          <cell r="E354">
            <v>620000</v>
          </cell>
        </row>
        <row r="355">
          <cell r="E355">
            <v>620000</v>
          </cell>
        </row>
        <row r="356">
          <cell r="E356">
            <v>451000</v>
          </cell>
        </row>
        <row r="357">
          <cell r="E357">
            <v>620000</v>
          </cell>
        </row>
        <row r="358">
          <cell r="E358">
            <v>620000</v>
          </cell>
        </row>
        <row r="359">
          <cell r="E359">
            <v>620000</v>
          </cell>
        </row>
        <row r="360">
          <cell r="E360">
            <v>620000</v>
          </cell>
        </row>
        <row r="361">
          <cell r="E361">
            <v>620000</v>
          </cell>
        </row>
        <row r="362">
          <cell r="E362">
            <v>620000</v>
          </cell>
        </row>
        <row r="363">
          <cell r="E363">
            <v>700000</v>
          </cell>
        </row>
        <row r="364">
          <cell r="E364">
            <v>710000</v>
          </cell>
        </row>
        <row r="365">
          <cell r="E365">
            <v>725000</v>
          </cell>
        </row>
        <row r="366">
          <cell r="E366">
            <v>730000</v>
          </cell>
        </row>
        <row r="367">
          <cell r="E367">
            <v>720000</v>
          </cell>
        </row>
        <row r="368">
          <cell r="E368">
            <v>720000</v>
          </cell>
        </row>
        <row r="369">
          <cell r="E369">
            <v>720000</v>
          </cell>
        </row>
        <row r="370">
          <cell r="E370">
            <v>720000</v>
          </cell>
        </row>
        <row r="371">
          <cell r="E371">
            <v>720000</v>
          </cell>
        </row>
        <row r="372">
          <cell r="E372">
            <v>720000</v>
          </cell>
        </row>
        <row r="373">
          <cell r="E373">
            <v>720000</v>
          </cell>
        </row>
        <row r="374">
          <cell r="E374">
            <v>720000</v>
          </cell>
        </row>
        <row r="375">
          <cell r="E375">
            <v>900000</v>
          </cell>
        </row>
        <row r="376">
          <cell r="E376">
            <v>900000</v>
          </cell>
        </row>
        <row r="377">
          <cell r="E377">
            <v>900000</v>
          </cell>
        </row>
        <row r="378">
          <cell r="E378">
            <v>900000</v>
          </cell>
        </row>
        <row r="379">
          <cell r="E379">
            <v>850013</v>
          </cell>
        </row>
        <row r="380">
          <cell r="E380">
            <v>900002</v>
          </cell>
        </row>
        <row r="381">
          <cell r="E381">
            <v>900002</v>
          </cell>
        </row>
        <row r="382">
          <cell r="E382">
            <v>900000</v>
          </cell>
        </row>
        <row r="383">
          <cell r="E383">
            <v>900000</v>
          </cell>
        </row>
        <row r="384">
          <cell r="E384">
            <v>900002</v>
          </cell>
        </row>
        <row r="385">
          <cell r="E385">
            <v>850013</v>
          </cell>
        </row>
        <row r="386">
          <cell r="E386">
            <v>850013</v>
          </cell>
        </row>
        <row r="387">
          <cell r="E387">
            <v>900000</v>
          </cell>
        </row>
        <row r="388">
          <cell r="E388">
            <v>900000</v>
          </cell>
        </row>
        <row r="389">
          <cell r="E389">
            <v>900000</v>
          </cell>
        </row>
        <row r="390">
          <cell r="E390">
            <v>900002</v>
          </cell>
        </row>
        <row r="391">
          <cell r="E391">
            <v>900002</v>
          </cell>
        </row>
        <row r="392">
          <cell r="E392">
            <v>820007</v>
          </cell>
        </row>
        <row r="393">
          <cell r="E393">
            <v>860000</v>
          </cell>
        </row>
        <row r="394">
          <cell r="E394">
            <v>820003</v>
          </cell>
        </row>
        <row r="395">
          <cell r="E395">
            <v>820003</v>
          </cell>
        </row>
        <row r="396">
          <cell r="E396">
            <v>820001</v>
          </cell>
        </row>
        <row r="397">
          <cell r="E397">
            <v>820001</v>
          </cell>
        </row>
        <row r="398">
          <cell r="E398">
            <v>820000</v>
          </cell>
        </row>
        <row r="399">
          <cell r="E399">
            <v>820000</v>
          </cell>
        </row>
        <row r="400">
          <cell r="E400">
            <v>820000</v>
          </cell>
        </row>
        <row r="401">
          <cell r="E401">
            <v>820000</v>
          </cell>
        </row>
        <row r="402">
          <cell r="E402">
            <v>820000</v>
          </cell>
        </row>
        <row r="403">
          <cell r="E403">
            <v>820000</v>
          </cell>
        </row>
        <row r="404">
          <cell r="E404">
            <v>820000</v>
          </cell>
        </row>
        <row r="405">
          <cell r="E405">
            <v>820000</v>
          </cell>
        </row>
        <row r="406">
          <cell r="E406">
            <v>820000</v>
          </cell>
        </row>
        <row r="407">
          <cell r="E407">
            <v>820000</v>
          </cell>
        </row>
        <row r="408">
          <cell r="E408">
            <v>820000</v>
          </cell>
        </row>
        <row r="409">
          <cell r="E409">
            <v>820000</v>
          </cell>
        </row>
        <row r="410">
          <cell r="E410">
            <v>820000</v>
          </cell>
        </row>
        <row r="411">
          <cell r="E411">
            <v>820000</v>
          </cell>
        </row>
        <row r="412">
          <cell r="E412">
            <v>830000</v>
          </cell>
        </row>
        <row r="413">
          <cell r="E413">
            <v>820000</v>
          </cell>
        </row>
        <row r="414">
          <cell r="E414">
            <v>820000</v>
          </cell>
        </row>
        <row r="415">
          <cell r="E415">
            <v>820000</v>
          </cell>
        </row>
        <row r="416">
          <cell r="E416">
            <v>820000</v>
          </cell>
        </row>
        <row r="417">
          <cell r="E417">
            <v>820000</v>
          </cell>
        </row>
        <row r="418">
          <cell r="E418">
            <v>830000</v>
          </cell>
        </row>
        <row r="419">
          <cell r="E419">
            <v>820000</v>
          </cell>
        </row>
        <row r="420">
          <cell r="E420">
            <v>820000</v>
          </cell>
        </row>
        <row r="421">
          <cell r="E421">
            <v>820000</v>
          </cell>
        </row>
        <row r="422">
          <cell r="E422">
            <v>820000</v>
          </cell>
        </row>
        <row r="423">
          <cell r="E423">
            <v>820006</v>
          </cell>
        </row>
        <row r="424">
          <cell r="E424">
            <v>820006</v>
          </cell>
        </row>
        <row r="425">
          <cell r="E425">
            <v>830005</v>
          </cell>
        </row>
        <row r="426">
          <cell r="E426">
            <v>820006</v>
          </cell>
        </row>
        <row r="427">
          <cell r="E427">
            <v>820006</v>
          </cell>
        </row>
        <row r="428">
          <cell r="E428">
            <v>820006</v>
          </cell>
        </row>
        <row r="429">
          <cell r="E429">
            <v>820006</v>
          </cell>
        </row>
        <row r="430">
          <cell r="E430">
            <v>820006</v>
          </cell>
        </row>
        <row r="431">
          <cell r="E431">
            <v>820006</v>
          </cell>
        </row>
        <row r="432">
          <cell r="E432">
            <v>820003</v>
          </cell>
        </row>
        <row r="433">
          <cell r="E433">
            <v>840017</v>
          </cell>
        </row>
        <row r="434">
          <cell r="E434">
            <v>830000</v>
          </cell>
        </row>
        <row r="435">
          <cell r="E435">
            <v>830008</v>
          </cell>
        </row>
        <row r="436">
          <cell r="E436">
            <v>830009</v>
          </cell>
        </row>
        <row r="437">
          <cell r="E437">
            <v>860000</v>
          </cell>
        </row>
        <row r="438">
          <cell r="E438">
            <v>830003</v>
          </cell>
        </row>
        <row r="439">
          <cell r="E439">
            <v>830003</v>
          </cell>
        </row>
        <row r="440">
          <cell r="E440">
            <v>830006</v>
          </cell>
        </row>
        <row r="441">
          <cell r="E441">
            <v>830000</v>
          </cell>
        </row>
        <row r="442">
          <cell r="E442">
            <v>830000</v>
          </cell>
        </row>
        <row r="443">
          <cell r="E443">
            <v>830000</v>
          </cell>
        </row>
        <row r="444">
          <cell r="E444">
            <v>830000</v>
          </cell>
        </row>
        <row r="445">
          <cell r="E445">
            <v>830000</v>
          </cell>
        </row>
        <row r="446">
          <cell r="E446">
            <v>830000</v>
          </cell>
        </row>
        <row r="447">
          <cell r="E447">
            <v>830000</v>
          </cell>
        </row>
        <row r="448">
          <cell r="E448">
            <v>830000</v>
          </cell>
        </row>
        <row r="449">
          <cell r="E449">
            <v>830000</v>
          </cell>
        </row>
        <row r="450">
          <cell r="E450">
            <v>830000</v>
          </cell>
        </row>
        <row r="451">
          <cell r="E451">
            <v>830000</v>
          </cell>
        </row>
        <row r="452">
          <cell r="E452">
            <v>830000</v>
          </cell>
        </row>
        <row r="453">
          <cell r="E453">
            <v>830000</v>
          </cell>
        </row>
        <row r="454">
          <cell r="E454">
            <v>830000</v>
          </cell>
        </row>
        <row r="455">
          <cell r="E455">
            <v>830000</v>
          </cell>
        </row>
        <row r="456">
          <cell r="E456">
            <v>830000</v>
          </cell>
        </row>
        <row r="457">
          <cell r="E457">
            <v>830000</v>
          </cell>
        </row>
        <row r="458">
          <cell r="E458">
            <v>830000</v>
          </cell>
        </row>
        <row r="459">
          <cell r="E459">
            <v>830000</v>
          </cell>
        </row>
        <row r="460">
          <cell r="E460">
            <v>830000</v>
          </cell>
        </row>
        <row r="461">
          <cell r="E461">
            <v>830000</v>
          </cell>
        </row>
        <row r="462">
          <cell r="E462">
            <v>830000</v>
          </cell>
        </row>
        <row r="463">
          <cell r="E463">
            <v>830000</v>
          </cell>
        </row>
        <row r="464">
          <cell r="E464">
            <v>830000</v>
          </cell>
        </row>
        <row r="465">
          <cell r="E465">
            <v>830000</v>
          </cell>
        </row>
        <row r="466">
          <cell r="E466">
            <v>830000</v>
          </cell>
        </row>
        <row r="467">
          <cell r="E467">
            <v>830000</v>
          </cell>
        </row>
        <row r="468">
          <cell r="E468">
            <v>830000</v>
          </cell>
        </row>
        <row r="469">
          <cell r="E469">
            <v>830000</v>
          </cell>
        </row>
        <row r="470">
          <cell r="E470">
            <v>830000</v>
          </cell>
        </row>
        <row r="471">
          <cell r="E471">
            <v>830000</v>
          </cell>
        </row>
        <row r="472">
          <cell r="E472">
            <v>830000</v>
          </cell>
        </row>
        <row r="473">
          <cell r="E473">
            <v>830000</v>
          </cell>
        </row>
        <row r="474">
          <cell r="E474">
            <v>830000</v>
          </cell>
        </row>
        <row r="475">
          <cell r="E475">
            <v>830000</v>
          </cell>
        </row>
        <row r="476">
          <cell r="E476">
            <v>830005</v>
          </cell>
        </row>
        <row r="477">
          <cell r="E477">
            <v>830005</v>
          </cell>
        </row>
        <row r="478">
          <cell r="E478">
            <v>830005</v>
          </cell>
        </row>
        <row r="479">
          <cell r="E479">
            <v>830005</v>
          </cell>
        </row>
        <row r="480">
          <cell r="E480">
            <v>830005</v>
          </cell>
        </row>
        <row r="481">
          <cell r="E481">
            <v>830005</v>
          </cell>
        </row>
        <row r="482">
          <cell r="E482">
            <v>830000</v>
          </cell>
        </row>
        <row r="483">
          <cell r="E483">
            <v>860000</v>
          </cell>
        </row>
        <row r="484">
          <cell r="E484">
            <v>860000</v>
          </cell>
        </row>
        <row r="485">
          <cell r="E485">
            <v>870000</v>
          </cell>
        </row>
        <row r="486">
          <cell r="E486">
            <v>870000</v>
          </cell>
        </row>
        <row r="487">
          <cell r="E487">
            <v>840005</v>
          </cell>
        </row>
        <row r="488">
          <cell r="E488">
            <v>840006</v>
          </cell>
        </row>
        <row r="489">
          <cell r="E489">
            <v>840002</v>
          </cell>
        </row>
        <row r="490">
          <cell r="E490">
            <v>840014</v>
          </cell>
        </row>
        <row r="491">
          <cell r="E491">
            <v>860000</v>
          </cell>
        </row>
        <row r="492">
          <cell r="E492">
            <v>840004</v>
          </cell>
        </row>
        <row r="493">
          <cell r="E493">
            <v>840018</v>
          </cell>
        </row>
        <row r="494">
          <cell r="E494">
            <v>840017</v>
          </cell>
        </row>
        <row r="495">
          <cell r="E495">
            <v>840007</v>
          </cell>
        </row>
        <row r="496">
          <cell r="E496">
            <v>820003</v>
          </cell>
        </row>
        <row r="497">
          <cell r="E497">
            <v>840003</v>
          </cell>
        </row>
        <row r="498">
          <cell r="E498">
            <v>840013</v>
          </cell>
        </row>
        <row r="499">
          <cell r="E499">
            <v>840005</v>
          </cell>
        </row>
        <row r="500">
          <cell r="E500">
            <v>840005</v>
          </cell>
        </row>
        <row r="501">
          <cell r="E501">
            <v>840010</v>
          </cell>
        </row>
        <row r="502">
          <cell r="E502">
            <v>840000</v>
          </cell>
        </row>
        <row r="503">
          <cell r="E503">
            <v>840000</v>
          </cell>
        </row>
        <row r="504">
          <cell r="E504">
            <v>840000</v>
          </cell>
        </row>
        <row r="505">
          <cell r="E505">
            <v>840000</v>
          </cell>
        </row>
        <row r="506">
          <cell r="E506">
            <v>840017</v>
          </cell>
        </row>
        <row r="507">
          <cell r="E507">
            <v>840000</v>
          </cell>
        </row>
        <row r="508">
          <cell r="E508">
            <v>840000</v>
          </cell>
        </row>
        <row r="509">
          <cell r="E509">
            <v>840000</v>
          </cell>
        </row>
        <row r="510">
          <cell r="E510">
            <v>840000</v>
          </cell>
        </row>
        <row r="511">
          <cell r="E511">
            <v>840000</v>
          </cell>
        </row>
        <row r="512">
          <cell r="E512">
            <v>840000</v>
          </cell>
        </row>
        <row r="513">
          <cell r="E513">
            <v>840000</v>
          </cell>
        </row>
        <row r="514">
          <cell r="E514">
            <v>840000</v>
          </cell>
        </row>
        <row r="515">
          <cell r="E515">
            <v>840000</v>
          </cell>
        </row>
        <row r="516">
          <cell r="E516">
            <v>840000</v>
          </cell>
        </row>
        <row r="517">
          <cell r="E517">
            <v>840000</v>
          </cell>
        </row>
        <row r="518">
          <cell r="E518">
            <v>840000</v>
          </cell>
        </row>
        <row r="519">
          <cell r="E519">
            <v>840000</v>
          </cell>
        </row>
        <row r="520">
          <cell r="E520">
            <v>840000</v>
          </cell>
        </row>
        <row r="521">
          <cell r="E521">
            <v>840012</v>
          </cell>
        </row>
        <row r="522">
          <cell r="E522">
            <v>840012</v>
          </cell>
        </row>
        <row r="523">
          <cell r="E523">
            <v>840012</v>
          </cell>
        </row>
        <row r="524">
          <cell r="E524">
            <v>840012</v>
          </cell>
        </row>
        <row r="525">
          <cell r="E525">
            <v>840012</v>
          </cell>
        </row>
        <row r="526">
          <cell r="E526">
            <v>840012</v>
          </cell>
        </row>
        <row r="527">
          <cell r="E527">
            <v>840012</v>
          </cell>
        </row>
        <row r="528">
          <cell r="E528">
            <v>840012</v>
          </cell>
        </row>
        <row r="529">
          <cell r="E529">
            <v>840012</v>
          </cell>
        </row>
        <row r="530">
          <cell r="E530">
            <v>850013</v>
          </cell>
        </row>
        <row r="531">
          <cell r="E531">
            <v>850012</v>
          </cell>
        </row>
        <row r="532">
          <cell r="E532">
            <v>850006</v>
          </cell>
        </row>
        <row r="533">
          <cell r="E533">
            <v>850011</v>
          </cell>
        </row>
        <row r="534">
          <cell r="E534">
            <v>850013</v>
          </cell>
        </row>
        <row r="535">
          <cell r="E535">
            <v>850013</v>
          </cell>
        </row>
        <row r="536">
          <cell r="E536">
            <v>850003</v>
          </cell>
        </row>
        <row r="537">
          <cell r="E537">
            <v>850004</v>
          </cell>
        </row>
        <row r="538">
          <cell r="E538">
            <v>850004</v>
          </cell>
        </row>
        <row r="539">
          <cell r="E539">
            <v>850004</v>
          </cell>
        </row>
        <row r="540">
          <cell r="E540">
            <v>850004</v>
          </cell>
        </row>
        <row r="541">
          <cell r="E541">
            <v>850004</v>
          </cell>
        </row>
        <row r="542">
          <cell r="E542">
            <v>850006</v>
          </cell>
        </row>
        <row r="543">
          <cell r="E543">
            <v>850006</v>
          </cell>
        </row>
        <row r="544">
          <cell r="E544">
            <v>850013</v>
          </cell>
        </row>
        <row r="545">
          <cell r="E545">
            <v>850012</v>
          </cell>
        </row>
        <row r="546">
          <cell r="E546">
            <v>850013</v>
          </cell>
        </row>
        <row r="547">
          <cell r="E547">
            <v>850012</v>
          </cell>
        </row>
        <row r="548">
          <cell r="E548">
            <v>850012</v>
          </cell>
        </row>
        <row r="549">
          <cell r="E549">
            <v>850012</v>
          </cell>
        </row>
        <row r="550">
          <cell r="E550">
            <v>850004</v>
          </cell>
        </row>
        <row r="551">
          <cell r="E551">
            <v>820001</v>
          </cell>
        </row>
        <row r="552">
          <cell r="E552">
            <v>830001</v>
          </cell>
        </row>
        <row r="553">
          <cell r="E553">
            <v>850010</v>
          </cell>
        </row>
        <row r="554">
          <cell r="E554">
            <v>840008</v>
          </cell>
        </row>
        <row r="555">
          <cell r="E555">
            <v>850009</v>
          </cell>
        </row>
        <row r="556">
          <cell r="E556">
            <v>850010</v>
          </cell>
        </row>
        <row r="557">
          <cell r="E557">
            <v>840000</v>
          </cell>
        </row>
        <row r="558">
          <cell r="E558">
            <v>850013</v>
          </cell>
        </row>
        <row r="559">
          <cell r="E559">
            <v>850013</v>
          </cell>
        </row>
        <row r="560">
          <cell r="E560">
            <v>850013</v>
          </cell>
        </row>
        <row r="561">
          <cell r="E561">
            <v>850015</v>
          </cell>
        </row>
        <row r="562">
          <cell r="E562">
            <v>860000</v>
          </cell>
        </row>
        <row r="563">
          <cell r="E563">
            <v>830003</v>
          </cell>
        </row>
        <row r="564">
          <cell r="E564">
            <v>820003</v>
          </cell>
        </row>
        <row r="565">
          <cell r="E565">
            <v>850003</v>
          </cell>
        </row>
        <row r="566">
          <cell r="E566">
            <v>850013</v>
          </cell>
        </row>
        <row r="567">
          <cell r="E567">
            <v>850013</v>
          </cell>
        </row>
        <row r="568">
          <cell r="E568">
            <v>850013</v>
          </cell>
        </row>
        <row r="569">
          <cell r="E569">
            <v>850013</v>
          </cell>
        </row>
        <row r="570">
          <cell r="E570">
            <v>850013</v>
          </cell>
        </row>
        <row r="571">
          <cell r="E571">
            <v>850011</v>
          </cell>
        </row>
        <row r="572">
          <cell r="E572">
            <v>850009</v>
          </cell>
        </row>
        <row r="573">
          <cell r="E573">
            <v>850009</v>
          </cell>
        </row>
        <row r="574">
          <cell r="E574">
            <v>850013</v>
          </cell>
        </row>
        <row r="575">
          <cell r="E575">
            <v>850001</v>
          </cell>
        </row>
        <row r="576">
          <cell r="E576">
            <v>850001</v>
          </cell>
        </row>
        <row r="577">
          <cell r="E577">
            <v>850001</v>
          </cell>
        </row>
        <row r="578">
          <cell r="E578">
            <v>850001</v>
          </cell>
        </row>
        <row r="579">
          <cell r="E579">
            <v>850001</v>
          </cell>
        </row>
        <row r="580">
          <cell r="E580">
            <v>850001</v>
          </cell>
        </row>
        <row r="581">
          <cell r="E581">
            <v>850001</v>
          </cell>
        </row>
        <row r="582">
          <cell r="E582">
            <v>850001</v>
          </cell>
        </row>
        <row r="583">
          <cell r="E583">
            <v>850001</v>
          </cell>
        </row>
        <row r="584">
          <cell r="E584">
            <v>850001</v>
          </cell>
        </row>
        <row r="585">
          <cell r="E585">
            <v>850001</v>
          </cell>
        </row>
        <row r="586">
          <cell r="E586">
            <v>850001</v>
          </cell>
        </row>
        <row r="587">
          <cell r="E587">
            <v>850001</v>
          </cell>
        </row>
        <row r="588">
          <cell r="E588">
            <v>850001</v>
          </cell>
        </row>
        <row r="589">
          <cell r="E589">
            <v>850001</v>
          </cell>
        </row>
        <row r="590">
          <cell r="E590">
            <v>850001</v>
          </cell>
        </row>
        <row r="591">
          <cell r="E591">
            <v>850005</v>
          </cell>
        </row>
        <row r="592">
          <cell r="E592">
            <v>850005</v>
          </cell>
        </row>
        <row r="593">
          <cell r="E593">
            <v>850005</v>
          </cell>
        </row>
        <row r="594">
          <cell r="E594">
            <v>850005</v>
          </cell>
        </row>
        <row r="595">
          <cell r="E595">
            <v>850005</v>
          </cell>
        </row>
        <row r="596">
          <cell r="E596">
            <v>850005</v>
          </cell>
        </row>
        <row r="597">
          <cell r="E597">
            <v>850005</v>
          </cell>
        </row>
        <row r="598">
          <cell r="E598">
            <v>850005</v>
          </cell>
        </row>
        <row r="599">
          <cell r="E599">
            <v>860000</v>
          </cell>
        </row>
        <row r="600">
          <cell r="E600">
            <v>850015</v>
          </cell>
        </row>
        <row r="601">
          <cell r="E601">
            <v>860000</v>
          </cell>
        </row>
        <row r="602">
          <cell r="E602">
            <v>880000</v>
          </cell>
        </row>
        <row r="603">
          <cell r="E603">
            <v>880000</v>
          </cell>
        </row>
        <row r="604">
          <cell r="E604">
            <v>880000</v>
          </cell>
        </row>
        <row r="605">
          <cell r="E605">
            <v>880000</v>
          </cell>
        </row>
        <row r="606">
          <cell r="E606">
            <v>880000</v>
          </cell>
        </row>
        <row r="607">
          <cell r="E607">
            <v>880000</v>
          </cell>
        </row>
        <row r="608">
          <cell r="E608">
            <v>880000</v>
          </cell>
        </row>
        <row r="609">
          <cell r="E609">
            <v>880000</v>
          </cell>
        </row>
        <row r="610">
          <cell r="E610">
            <v>899999</v>
          </cell>
        </row>
        <row r="611">
          <cell r="E611">
            <v>899999</v>
          </cell>
        </row>
        <row r="612">
          <cell r="E612">
            <v>850005</v>
          </cell>
        </row>
        <row r="613">
          <cell r="E613">
            <v>840012</v>
          </cell>
        </row>
        <row r="614">
          <cell r="E614">
            <v>820006</v>
          </cell>
        </row>
        <row r="615">
          <cell r="E615">
            <v>820006</v>
          </cell>
        </row>
        <row r="616">
          <cell r="E616">
            <v>830005</v>
          </cell>
        </row>
        <row r="617">
          <cell r="E617">
            <v>830005</v>
          </cell>
        </row>
        <row r="618">
          <cell r="E618">
            <v>830005</v>
          </cell>
        </row>
        <row r="619">
          <cell r="E619" t="e">
            <v>#N/A</v>
          </cell>
        </row>
        <row r="620">
          <cell r="E620" t="e">
            <v>#N/A</v>
          </cell>
        </row>
        <row r="621">
          <cell r="E621" t="e">
            <v>#N/A</v>
          </cell>
        </row>
        <row r="622">
          <cell r="E622" t="e">
            <v>#N/A</v>
          </cell>
        </row>
        <row r="623">
          <cell r="E623" t="e">
            <v>#N/A</v>
          </cell>
        </row>
        <row r="624">
          <cell r="E624" t="e">
            <v>#N/A</v>
          </cell>
        </row>
        <row r="625">
          <cell r="E625" t="e">
            <v>#N/A</v>
          </cell>
        </row>
        <row r="626">
          <cell r="E626" t="e">
            <v>#N/A</v>
          </cell>
        </row>
        <row r="627">
          <cell r="E627" t="e">
            <v>#N/A</v>
          </cell>
        </row>
        <row r="628">
          <cell r="E628" t="e">
            <v>#N/A</v>
          </cell>
        </row>
        <row r="629">
          <cell r="E629" t="e">
            <v>#N/A</v>
          </cell>
        </row>
        <row r="630">
          <cell r="E630" t="e">
            <v>#N/A</v>
          </cell>
        </row>
        <row r="631">
          <cell r="E631" t="e">
            <v>#N/A</v>
          </cell>
        </row>
        <row r="632">
          <cell r="E632" t="e">
            <v>#N/A</v>
          </cell>
        </row>
        <row r="633">
          <cell r="E633" t="e">
            <v>#N/A</v>
          </cell>
        </row>
        <row r="634">
          <cell r="E634" t="e">
            <v>#N/A</v>
          </cell>
        </row>
        <row r="635">
          <cell r="E635" t="e">
            <v>#N/A</v>
          </cell>
        </row>
        <row r="636">
          <cell r="E636" t="e">
            <v>#N/A</v>
          </cell>
        </row>
        <row r="637">
          <cell r="E637" t="e">
            <v>#N/A</v>
          </cell>
        </row>
        <row r="638">
          <cell r="E638" t="e">
            <v>#N/A</v>
          </cell>
        </row>
        <row r="639">
          <cell r="E639" t="e">
            <v>#N/A</v>
          </cell>
        </row>
        <row r="640">
          <cell r="E640" t="e">
            <v>#N/A</v>
          </cell>
        </row>
        <row r="641">
          <cell r="E641" t="e">
            <v>#N/A</v>
          </cell>
        </row>
        <row r="642">
          <cell r="E642" t="e">
            <v>#N/A</v>
          </cell>
        </row>
        <row r="643">
          <cell r="E643" t="e">
            <v>#N/A</v>
          </cell>
        </row>
        <row r="644">
          <cell r="E644" t="e">
            <v>#N/A</v>
          </cell>
        </row>
        <row r="645">
          <cell r="E645" t="e">
            <v>#N/A</v>
          </cell>
        </row>
        <row r="646">
          <cell r="E646" t="e">
            <v>#N/A</v>
          </cell>
        </row>
        <row r="647">
          <cell r="E647" t="e">
            <v>#N/A</v>
          </cell>
        </row>
        <row r="648">
          <cell r="E648" t="e">
            <v>#N/A</v>
          </cell>
        </row>
        <row r="649">
          <cell r="E649" t="e">
            <v>#N/A</v>
          </cell>
        </row>
        <row r="650">
          <cell r="E650" t="e">
            <v>#N/A</v>
          </cell>
        </row>
        <row r="651">
          <cell r="E651" t="e">
            <v>#N/A</v>
          </cell>
        </row>
        <row r="652">
          <cell r="E652" t="e">
            <v>#N/A</v>
          </cell>
        </row>
        <row r="653">
          <cell r="E653" t="e">
            <v>#N/A</v>
          </cell>
        </row>
        <row r="654">
          <cell r="E654" t="e">
            <v>#N/A</v>
          </cell>
        </row>
        <row r="655">
          <cell r="E655" t="e">
            <v>#N/A</v>
          </cell>
        </row>
        <row r="656">
          <cell r="E656" t="e">
            <v>#N/A</v>
          </cell>
        </row>
        <row r="657">
          <cell r="E657" t="e">
            <v>#N/A</v>
          </cell>
        </row>
        <row r="658">
          <cell r="E658" t="e">
            <v>#N/A</v>
          </cell>
        </row>
        <row r="659">
          <cell r="E659" t="e">
            <v>#N/A</v>
          </cell>
        </row>
        <row r="660">
          <cell r="E660" t="e">
            <v>#N/A</v>
          </cell>
        </row>
        <row r="661">
          <cell r="E661" t="e">
            <v>#N/A</v>
          </cell>
        </row>
        <row r="662">
          <cell r="E662" t="e">
            <v>#N/A</v>
          </cell>
        </row>
        <row r="663">
          <cell r="E663" t="e">
            <v>#N/A</v>
          </cell>
        </row>
        <row r="664">
          <cell r="E664" t="e">
            <v>#N/A</v>
          </cell>
        </row>
        <row r="665">
          <cell r="E665" t="e">
            <v>#N/A</v>
          </cell>
        </row>
        <row r="666">
          <cell r="E666" t="e">
            <v>#N/A</v>
          </cell>
        </row>
        <row r="667">
          <cell r="E667" t="e">
            <v>#N/A</v>
          </cell>
        </row>
        <row r="668">
          <cell r="E668" t="e">
            <v>#N/A</v>
          </cell>
        </row>
        <row r="669">
          <cell r="E669" t="e">
            <v>#N/A</v>
          </cell>
        </row>
        <row r="670">
          <cell r="E670" t="e">
            <v>#N/A</v>
          </cell>
        </row>
        <row r="671">
          <cell r="E671" t="e">
            <v>#N/A</v>
          </cell>
        </row>
        <row r="672">
          <cell r="E672" t="e">
            <v>#N/A</v>
          </cell>
        </row>
        <row r="673">
          <cell r="E673" t="e">
            <v>#N/A</v>
          </cell>
        </row>
        <row r="674">
          <cell r="E674" t="e">
            <v>#N/A</v>
          </cell>
        </row>
        <row r="675">
          <cell r="E675" t="e">
            <v>#N/A</v>
          </cell>
        </row>
        <row r="676">
          <cell r="E676" t="e">
            <v>#N/A</v>
          </cell>
        </row>
        <row r="677">
          <cell r="E677" t="e">
            <v>#N/A</v>
          </cell>
        </row>
        <row r="678">
          <cell r="E678" t="e">
            <v>#N/A</v>
          </cell>
        </row>
        <row r="679">
          <cell r="E679" t="e">
            <v>#N/A</v>
          </cell>
        </row>
        <row r="680">
          <cell r="E680" t="e">
            <v>#N/A</v>
          </cell>
        </row>
        <row r="681">
          <cell r="E681" t="e">
            <v>#N/A</v>
          </cell>
        </row>
        <row r="682">
          <cell r="E682" t="e">
            <v>#N/A</v>
          </cell>
        </row>
        <row r="683">
          <cell r="E683" t="e">
            <v>#N/A</v>
          </cell>
        </row>
        <row r="684">
          <cell r="E684" t="e">
            <v>#N/A</v>
          </cell>
        </row>
        <row r="685">
          <cell r="E685" t="e">
            <v>#N/A</v>
          </cell>
        </row>
        <row r="686">
          <cell r="E686" t="e">
            <v>#N/A</v>
          </cell>
        </row>
        <row r="687">
          <cell r="E687" t="e">
            <v>#N/A</v>
          </cell>
        </row>
        <row r="688">
          <cell r="E688" t="e">
            <v>#N/A</v>
          </cell>
        </row>
        <row r="689">
          <cell r="E689" t="e">
            <v>#N/A</v>
          </cell>
        </row>
        <row r="690">
          <cell r="E690" t="e">
            <v>#N/A</v>
          </cell>
        </row>
        <row r="691">
          <cell r="E691" t="e">
            <v>#N/A</v>
          </cell>
        </row>
        <row r="692">
          <cell r="E692" t="e">
            <v>#N/A</v>
          </cell>
        </row>
        <row r="693">
          <cell r="E693" t="e">
            <v>#N/A</v>
          </cell>
        </row>
        <row r="694">
          <cell r="E694" t="e">
            <v>#N/A</v>
          </cell>
        </row>
        <row r="695">
          <cell r="E695" t="e">
            <v>#N/A</v>
          </cell>
        </row>
        <row r="696">
          <cell r="E696" t="e">
            <v>#N/A</v>
          </cell>
        </row>
        <row r="697">
          <cell r="E697" t="e">
            <v>#N/A</v>
          </cell>
        </row>
        <row r="698">
          <cell r="E698" t="e">
            <v>#N/A</v>
          </cell>
        </row>
        <row r="699">
          <cell r="E699" t="e">
            <v>#N/A</v>
          </cell>
        </row>
        <row r="700">
          <cell r="E700" t="e">
            <v>#N/A</v>
          </cell>
        </row>
        <row r="701">
          <cell r="E701" t="e">
            <v>#N/A</v>
          </cell>
        </row>
        <row r="702">
          <cell r="E702" t="e">
            <v>#N/A</v>
          </cell>
        </row>
        <row r="703">
          <cell r="E703" t="e">
            <v>#N/A</v>
          </cell>
        </row>
        <row r="704">
          <cell r="E704" t="e">
            <v>#N/A</v>
          </cell>
        </row>
        <row r="705">
          <cell r="E705" t="e">
            <v>#N/A</v>
          </cell>
        </row>
        <row r="706">
          <cell r="E706" t="e">
            <v>#N/A</v>
          </cell>
        </row>
        <row r="707">
          <cell r="E707" t="e">
            <v>#N/A</v>
          </cell>
        </row>
        <row r="708">
          <cell r="E708" t="e">
            <v>#N/A</v>
          </cell>
        </row>
        <row r="709">
          <cell r="E709" t="e">
            <v>#N/A</v>
          </cell>
        </row>
        <row r="710">
          <cell r="E710" t="e">
            <v>#N/A</v>
          </cell>
        </row>
        <row r="711">
          <cell r="E711" t="e">
            <v>#N/A</v>
          </cell>
        </row>
        <row r="712">
          <cell r="E712" t="e">
            <v>#N/A</v>
          </cell>
        </row>
        <row r="713">
          <cell r="E713" t="e">
            <v>#N/A</v>
          </cell>
        </row>
        <row r="714">
          <cell r="E714" t="e">
            <v>#N/A</v>
          </cell>
        </row>
        <row r="715">
          <cell r="E715" t="e">
            <v>#N/A</v>
          </cell>
        </row>
        <row r="716">
          <cell r="E716" t="e">
            <v>#N/A</v>
          </cell>
        </row>
        <row r="717">
          <cell r="E717" t="e">
            <v>#N/A</v>
          </cell>
        </row>
        <row r="718">
          <cell r="E718" t="e">
            <v>#N/A</v>
          </cell>
        </row>
        <row r="719">
          <cell r="E719" t="e">
            <v>#N/A</v>
          </cell>
        </row>
        <row r="720">
          <cell r="E720" t="e">
            <v>#N/A</v>
          </cell>
        </row>
        <row r="721">
          <cell r="E721" t="e">
            <v>#N/A</v>
          </cell>
        </row>
        <row r="722">
          <cell r="E722" t="e">
            <v>#N/A</v>
          </cell>
        </row>
        <row r="723">
          <cell r="E723" t="e">
            <v>#N/A</v>
          </cell>
        </row>
        <row r="724">
          <cell r="E724" t="e">
            <v>#N/A</v>
          </cell>
        </row>
        <row r="725">
          <cell r="E725" t="e">
            <v>#N/A</v>
          </cell>
        </row>
        <row r="726">
          <cell r="E726" t="e">
            <v>#N/A</v>
          </cell>
        </row>
        <row r="727">
          <cell r="E727" t="e">
            <v>#N/A</v>
          </cell>
        </row>
        <row r="728">
          <cell r="E728" t="e">
            <v>#N/A</v>
          </cell>
        </row>
        <row r="729">
          <cell r="E729" t="e">
            <v>#N/A</v>
          </cell>
        </row>
        <row r="730">
          <cell r="E730" t="e">
            <v>#N/A</v>
          </cell>
        </row>
        <row r="731">
          <cell r="E731" t="e">
            <v>#N/A</v>
          </cell>
        </row>
        <row r="732">
          <cell r="E732" t="e">
            <v>#N/A</v>
          </cell>
        </row>
        <row r="733">
          <cell r="E733" t="e">
            <v>#N/A</v>
          </cell>
        </row>
        <row r="734">
          <cell r="E734" t="e">
            <v>#N/A</v>
          </cell>
        </row>
        <row r="735">
          <cell r="E735" t="e">
            <v>#N/A</v>
          </cell>
        </row>
        <row r="736">
          <cell r="E736" t="e">
            <v>#N/A</v>
          </cell>
        </row>
        <row r="737">
          <cell r="E737" t="e">
            <v>#N/A</v>
          </cell>
        </row>
        <row r="738">
          <cell r="E738" t="e">
            <v>#N/A</v>
          </cell>
        </row>
        <row r="739">
          <cell r="E739" t="e">
            <v>#N/A</v>
          </cell>
        </row>
        <row r="740">
          <cell r="E740" t="e">
            <v>#N/A</v>
          </cell>
        </row>
        <row r="741">
          <cell r="E741" t="e">
            <v>#N/A</v>
          </cell>
        </row>
        <row r="742">
          <cell r="E742" t="e">
            <v>#N/A</v>
          </cell>
        </row>
        <row r="743">
          <cell r="E743" t="e">
            <v>#N/A</v>
          </cell>
        </row>
        <row r="744">
          <cell r="E744" t="e">
            <v>#N/A</v>
          </cell>
        </row>
        <row r="745">
          <cell r="E745" t="e">
            <v>#N/A</v>
          </cell>
        </row>
        <row r="746">
          <cell r="E746" t="e">
            <v>#N/A</v>
          </cell>
        </row>
        <row r="747">
          <cell r="E747" t="e">
            <v>#N/A</v>
          </cell>
        </row>
        <row r="748">
          <cell r="E748" t="e">
            <v>#N/A</v>
          </cell>
        </row>
        <row r="749">
          <cell r="E749" t="e">
            <v>#N/A</v>
          </cell>
        </row>
        <row r="750">
          <cell r="E750" t="e">
            <v>#N/A</v>
          </cell>
        </row>
        <row r="751">
          <cell r="E751" t="e">
            <v>#N/A</v>
          </cell>
        </row>
        <row r="752">
          <cell r="E752" t="e">
            <v>#N/A</v>
          </cell>
        </row>
        <row r="753">
          <cell r="E753" t="e">
            <v>#N/A</v>
          </cell>
        </row>
        <row r="754">
          <cell r="E754" t="e">
            <v>#N/A</v>
          </cell>
        </row>
        <row r="755">
          <cell r="E755" t="e">
            <v>#N/A</v>
          </cell>
        </row>
        <row r="756">
          <cell r="E756" t="e">
            <v>#N/A</v>
          </cell>
        </row>
        <row r="757">
          <cell r="E757" t="e">
            <v>#N/A</v>
          </cell>
        </row>
        <row r="758">
          <cell r="E758" t="e">
            <v>#N/A</v>
          </cell>
        </row>
        <row r="759">
          <cell r="E759" t="e">
            <v>#N/A</v>
          </cell>
        </row>
        <row r="760">
          <cell r="E760" t="e">
            <v>#N/A</v>
          </cell>
        </row>
        <row r="761">
          <cell r="E761" t="e">
            <v>#N/A</v>
          </cell>
        </row>
        <row r="762">
          <cell r="E762" t="e">
            <v>#N/A</v>
          </cell>
        </row>
        <row r="763">
          <cell r="E763" t="e">
            <v>#N/A</v>
          </cell>
        </row>
        <row r="764">
          <cell r="E764" t="e">
            <v>#N/A</v>
          </cell>
        </row>
        <row r="765">
          <cell r="E765" t="e">
            <v>#N/A</v>
          </cell>
        </row>
        <row r="766">
          <cell r="E766" t="e">
            <v>#N/A</v>
          </cell>
        </row>
        <row r="767">
          <cell r="E767" t="e">
            <v>#N/A</v>
          </cell>
        </row>
        <row r="768">
          <cell r="E768" t="e">
            <v>#N/A</v>
          </cell>
        </row>
        <row r="769">
          <cell r="E769" t="e">
            <v>#N/A</v>
          </cell>
        </row>
        <row r="770">
          <cell r="E770" t="e">
            <v>#N/A</v>
          </cell>
        </row>
        <row r="771">
          <cell r="E771" t="e">
            <v>#N/A</v>
          </cell>
        </row>
        <row r="772">
          <cell r="E772" t="e">
            <v>#N/A</v>
          </cell>
        </row>
        <row r="773">
          <cell r="E773" t="e">
            <v>#N/A</v>
          </cell>
        </row>
        <row r="774">
          <cell r="E774" t="e">
            <v>#N/A</v>
          </cell>
        </row>
        <row r="775">
          <cell r="E775" t="e">
            <v>#N/A</v>
          </cell>
        </row>
        <row r="776">
          <cell r="E776" t="e">
            <v>#N/A</v>
          </cell>
        </row>
        <row r="777">
          <cell r="E777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from Company"/>
      <sheetName val="Accounting Figures"/>
      <sheetName val="Basis"/>
    </sheetNames>
    <sheetDataSet>
      <sheetData sheetId="0" refreshError="1"/>
      <sheetData sheetId="1" refreshError="1"/>
      <sheetData sheetId="2">
        <row r="6">
          <cell r="B6">
            <v>2190.4855271667298</v>
          </cell>
        </row>
        <row r="10">
          <cell r="B10">
            <v>4.0897300000000004E-2</v>
          </cell>
        </row>
        <row r="11">
          <cell r="B11">
            <v>3.8311963908107302E-2</v>
          </cell>
        </row>
        <row r="12">
          <cell r="B12">
            <v>1.4234733880278811E-2</v>
          </cell>
        </row>
        <row r="13">
          <cell r="B13">
            <v>28149252.329999998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שאלות"/>
      <sheetName val="Departments Costs %"/>
      <sheetName val="Departments Costs US$"/>
      <sheetName val="Expense Type Budget %"/>
      <sheetName val="Expense Type Budget US$"/>
      <sheetName val="Costs Increas %"/>
      <sheetName val="Quarterly Costs"/>
      <sheetName val=" P&amp;L IL "/>
      <sheetName val="Assumptions IL"/>
      <sheetName val="Module1"/>
      <sheetName val="Income &amp; Cogs"/>
      <sheetName val="salary IL"/>
      <sheetName val="General assumptions"/>
      <sheetName val="גיליון1"/>
      <sheetName val="SLA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B6">
            <v>4.7380000000000004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Monthly I &amp; E"/>
      <sheetName val="Budget Balance Sheet"/>
      <sheetName val="Budget Cash Flow"/>
      <sheetName val="HR"/>
      <sheetName val="Cap Exp."/>
      <sheetName val="US"/>
      <sheetName val="M&amp;S Exp."/>
      <sheetName val="R&amp;D Exp."/>
      <sheetName val="G&amp;A Exp."/>
      <sheetName val="Cost of Sales Exp."/>
      <sheetName val="BCS"/>
      <sheetName val="Booking "/>
      <sheetName val="Revenues"/>
      <sheetName val="Assumptio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id="2" name="Table2" displayName="Table2" ref="B7:P12" totalsRowShown="0" headerRowDxfId="19" dataDxfId="18" headerRowBorderDxfId="16" tableBorderDxfId="17" totalsRowBorderDxfId="15" dataCellStyle="Comma">
  <autoFilter ref="B7:P12"/>
  <tableColumns count="15">
    <tableColumn id="1" name="Month" dataDxfId="14"/>
    <tableColumn id="2" name="Cash (end of month)" dataDxfId="13" dataCellStyle="Comma"/>
    <tableColumn id="15" name="Budget monthly booking" dataDxfId="12" dataCellStyle="Comma"/>
    <tableColumn id="4" name="Actual monthly booking" dataDxfId="11" dataCellStyle="Comma"/>
    <tableColumn id="19" name="Budget MRR" dataDxfId="1" dataCellStyle="Comma"/>
    <tableColumn id="21" name="Actual MRR" dataDxfId="0" dataCellStyle="Comma"/>
    <tableColumn id="10" name="Budget monthly gross burn rate" dataDxfId="10" dataCellStyle="Comma"/>
    <tableColumn id="3" name="Actual monthly gross burn rate" dataDxfId="9" dataCellStyle="Comma"/>
    <tableColumn id="18" name="Budget monthly net burn rate" dataDxfId="8" dataCellStyle="Comma">
      <calculatedColumnFormula>Table2[[#This Row],[Budget monthly gross burn rate]]-Table2[[#This Row],[Budget monthly booking]]</calculatedColumnFormula>
    </tableColumn>
    <tableColumn id="20" name="Actual monthly net burn rate" dataDxfId="7" dataCellStyle="Comma">
      <calculatedColumnFormula>Table2[[#This Row],[Actual monthly gross burn rate]]-Table2[[#This Row],[Actual monthly booking]]</calculatedColumnFormula>
    </tableColumn>
    <tableColumn id="5" name="Actual head count" dataDxfId="6" dataCellStyle="Comma"/>
    <tableColumn id="7" name="Actual monthly payroll expenses" dataDxfId="5" dataCellStyle="Comma">
      <calculatedColumnFormula>#REF!-#REF!</calculatedColumnFormula>
    </tableColumn>
    <tableColumn id="23" name="Actual other expenses" dataDxfId="4" dataCellStyle="Comma">
      <calculatedColumnFormula>Table2[[#This Row],[Actual monthly gross burn rate]]-Table2[[#This Row],[Actual monthly payroll expenses]]</calculatedColumnFormula>
    </tableColumn>
    <tableColumn id="12" name="Payroll % out of burn rate" dataDxfId="3" dataCellStyle="Comma">
      <calculatedColumnFormula>Table2[[#This Row],[Actual monthly payroll expenses]]/Table2[[#This Row],[Actual monthly gross burn rate]]</calculatedColumnFormula>
    </tableColumn>
    <tableColumn id="16" name="Actual expenses per HC" dataDxfId="2" dataCellStyle="Comma">
      <calculatedColumnFormula>Table2[[#This Row],[Actual monthly gross burn rate]]/#REF!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התאמה אישית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6F2C4"/>
      </a:accent1>
      <a:accent2>
        <a:srgbClr val="CEE5E8"/>
      </a:accent2>
      <a:accent3>
        <a:srgbClr val="F6DAC4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63"/>
  <sheetViews>
    <sheetView showGridLines="0" tabSelected="1" zoomScale="110" zoomScaleNormal="110" workbookViewId="0">
      <pane ySplit="5" topLeftCell="A6" activePane="bottomLeft" state="frozen"/>
      <selection pane="bottomLeft" activeCell="AD9" sqref="AD9"/>
    </sheetView>
  </sheetViews>
  <sheetFormatPr defaultRowHeight="14.25" x14ac:dyDescent="0.2"/>
  <cols>
    <col min="1" max="1" width="1.25" customWidth="1"/>
    <col min="2" max="2" width="2.875" customWidth="1"/>
    <col min="3" max="3" width="2.375" customWidth="1"/>
    <col min="4" max="4" width="9.875" customWidth="1"/>
    <col min="5" max="5" width="10.75" customWidth="1"/>
    <col min="6" max="6" width="8.375" customWidth="1"/>
    <col min="7" max="7" width="11.625" customWidth="1"/>
    <col min="8" max="8" width="8.25" customWidth="1"/>
    <col min="9" max="9" width="14.25" customWidth="1"/>
    <col min="10" max="10" width="7.25" customWidth="1"/>
    <col min="11" max="11" width="4.375" customWidth="1"/>
    <col min="12" max="12" width="3.25" customWidth="1"/>
    <col min="13" max="13" width="5.75" customWidth="1"/>
    <col min="14" max="14" width="3.375" customWidth="1"/>
    <col min="15" max="15" width="8.25" customWidth="1"/>
    <col min="16" max="16" width="10.875" customWidth="1"/>
    <col min="17" max="17" width="5" customWidth="1"/>
    <col min="18" max="18" width="2.625" customWidth="1"/>
    <col min="19" max="19" width="3" customWidth="1"/>
    <col min="20" max="20" width="7" customWidth="1"/>
    <col min="21" max="21" width="2.75" customWidth="1"/>
    <col min="22" max="22" width="2.875" customWidth="1"/>
    <col min="23" max="23" width="11.25" customWidth="1"/>
    <col min="24" max="24" width="12.25" customWidth="1"/>
    <col min="25" max="25" width="12" customWidth="1"/>
    <col min="26" max="26" width="4.875" customWidth="1"/>
    <col min="27" max="27" width="3.375" customWidth="1"/>
    <col min="28" max="28" width="6.25" customWidth="1"/>
    <col min="29" max="29" width="13.25" customWidth="1"/>
    <col min="30" max="30" width="13.75" customWidth="1"/>
    <col min="31" max="31" width="20.75" customWidth="1"/>
    <col min="32" max="32" width="21.625" customWidth="1"/>
    <col min="33" max="33" width="10.625" customWidth="1"/>
    <col min="34" max="34" width="9.625" bestFit="1" customWidth="1"/>
    <col min="35" max="35" width="9.25" bestFit="1" customWidth="1"/>
    <col min="36" max="38" width="11.625" bestFit="1" customWidth="1"/>
    <col min="39" max="39" width="9.25" bestFit="1" customWidth="1"/>
    <col min="40" max="40" width="13.25" bestFit="1" customWidth="1"/>
  </cols>
  <sheetData>
    <row r="1" spans="2:32" ht="14.25" customHeight="1" x14ac:dyDescent="0.25">
      <c r="B1" s="47"/>
      <c r="C1" s="48"/>
      <c r="D1" s="9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2:32" ht="15" customHeight="1" thickBot="1" x14ac:dyDescent="0.25">
      <c r="B2" s="5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51"/>
    </row>
    <row r="3" spans="2:32" x14ac:dyDescent="0.2">
      <c r="B3" s="83" t="s">
        <v>12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5"/>
    </row>
    <row r="4" spans="2:32" ht="15" thickBot="1" x14ac:dyDescent="0.25"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8"/>
    </row>
    <row r="6" spans="2:32" ht="7.5" customHeight="1" thickBot="1" x14ac:dyDescent="0.25"/>
    <row r="7" spans="2:32" ht="15.75" customHeight="1" x14ac:dyDescent="0.2">
      <c r="B7" s="70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>
        <v>43951</v>
      </c>
      <c r="N7" s="72"/>
      <c r="O7" s="72"/>
      <c r="P7" s="72"/>
      <c r="Q7" s="72"/>
      <c r="R7" s="73"/>
      <c r="S7" s="73"/>
      <c r="T7" s="73"/>
      <c r="U7" s="73"/>
      <c r="V7" s="73"/>
      <c r="W7" s="73"/>
      <c r="X7" s="73"/>
      <c r="Y7" s="73"/>
      <c r="Z7" s="73"/>
      <c r="AA7" s="74"/>
    </row>
    <row r="8" spans="2:32" ht="15.75" customHeight="1" thickBot="1" x14ac:dyDescent="0.2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  <c r="N8" s="77"/>
      <c r="O8" s="77"/>
      <c r="P8" s="77"/>
      <c r="Q8" s="77"/>
      <c r="R8" s="78"/>
      <c r="S8" s="78"/>
      <c r="T8" s="78"/>
      <c r="U8" s="78"/>
      <c r="V8" s="78"/>
      <c r="W8" s="78"/>
      <c r="X8" s="78"/>
      <c r="Y8" s="78"/>
      <c r="Z8" s="78"/>
      <c r="AA8" s="79"/>
    </row>
    <row r="9" spans="2:32" ht="15.75" customHeight="1" thickBot="1" x14ac:dyDescent="0.25">
      <c r="B9" s="5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51"/>
    </row>
    <row r="10" spans="2:32" ht="18.75" thickBot="1" x14ac:dyDescent="0.3">
      <c r="B10" s="50"/>
      <c r="C10" s="80" t="s">
        <v>3</v>
      </c>
      <c r="D10" s="81"/>
      <c r="E10" s="81"/>
      <c r="F10" s="81"/>
      <c r="G10" s="82"/>
      <c r="I10" s="64" t="s">
        <v>10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6"/>
      <c r="AA10" s="51"/>
      <c r="AD10" s="9"/>
      <c r="AE10" s="9"/>
      <c r="AF10" s="9"/>
    </row>
    <row r="11" spans="2:32" ht="15" customHeight="1" x14ac:dyDescent="0.25">
      <c r="B11" s="50"/>
      <c r="C11" s="90">
        <f>VLOOKUP($M$7,Table2[[#All],[Month]:[Cash (end of month)]],2)</f>
        <v>1250000</v>
      </c>
      <c r="D11" s="91"/>
      <c r="E11" s="91"/>
      <c r="F11" s="91"/>
      <c r="G11" s="92"/>
      <c r="I11" s="50"/>
      <c r="L11" s="20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51"/>
      <c r="AA11" s="51"/>
    </row>
    <row r="12" spans="2:32" ht="15" customHeight="1" thickBot="1" x14ac:dyDescent="0.25">
      <c r="B12" s="50"/>
      <c r="C12" s="90"/>
      <c r="D12" s="91"/>
      <c r="E12" s="91"/>
      <c r="F12" s="91"/>
      <c r="G12" s="92"/>
      <c r="I12" s="50"/>
      <c r="L12" s="21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51"/>
      <c r="AA12" s="51"/>
    </row>
    <row r="13" spans="2:32" ht="21" thickBot="1" x14ac:dyDescent="0.3">
      <c r="B13" s="50"/>
      <c r="C13" s="80" t="s">
        <v>9</v>
      </c>
      <c r="D13" s="81"/>
      <c r="E13" s="81"/>
      <c r="F13" s="81"/>
      <c r="G13" s="82"/>
      <c r="I13" s="50"/>
      <c r="L13" s="2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51"/>
      <c r="AA13" s="51"/>
    </row>
    <row r="14" spans="2:32" ht="17.25" customHeight="1" x14ac:dyDescent="0.2">
      <c r="B14" s="50"/>
      <c r="C14" s="90">
        <f>VLOOKUP($M$7,Table2[[#All],[Month]:[Actual monthly booking]],3)</f>
        <v>235000</v>
      </c>
      <c r="D14" s="91"/>
      <c r="E14" s="91"/>
      <c r="F14" s="91"/>
      <c r="G14" s="92"/>
      <c r="I14" s="50"/>
      <c r="L14" s="22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51"/>
      <c r="AA14" s="51"/>
      <c r="AD14" s="10"/>
      <c r="AE14" s="10"/>
      <c r="AF14" s="10"/>
    </row>
    <row r="15" spans="2:32" ht="14.25" customHeight="1" thickBot="1" x14ac:dyDescent="0.25">
      <c r="B15" s="50"/>
      <c r="C15" s="90"/>
      <c r="D15" s="91"/>
      <c r="E15" s="91"/>
      <c r="F15" s="91"/>
      <c r="G15" s="92"/>
      <c r="I15" s="50"/>
      <c r="L15" s="22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51"/>
      <c r="AA15" s="51"/>
    </row>
    <row r="16" spans="2:32" ht="18.75" thickBot="1" x14ac:dyDescent="0.3">
      <c r="B16" s="50"/>
      <c r="C16" s="80" t="s">
        <v>26</v>
      </c>
      <c r="D16" s="81"/>
      <c r="E16" s="81"/>
      <c r="F16" s="81"/>
      <c r="G16" s="82"/>
      <c r="I16" s="50"/>
      <c r="L16" s="23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51"/>
      <c r="AA16" s="51"/>
    </row>
    <row r="17" spans="2:32" ht="15" customHeight="1" x14ac:dyDescent="0.2">
      <c r="B17" s="50"/>
      <c r="C17" s="90">
        <f>VLOOKUP($M$7,Table2[[#All],[Month]:[Actual monthly gross burn rate]],6)</f>
        <v>19000</v>
      </c>
      <c r="D17" s="91"/>
      <c r="E17" s="91"/>
      <c r="F17" s="91"/>
      <c r="G17" s="92"/>
      <c r="I17" s="50"/>
      <c r="L17" s="21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51"/>
      <c r="AA17" s="51"/>
      <c r="AF17" s="11"/>
    </row>
    <row r="18" spans="2:32" ht="15.75" customHeight="1" thickBot="1" x14ac:dyDescent="0.25">
      <c r="B18" s="50"/>
      <c r="C18" s="90"/>
      <c r="D18" s="91"/>
      <c r="E18" s="91"/>
      <c r="F18" s="91"/>
      <c r="G18" s="92"/>
      <c r="I18" s="50"/>
      <c r="L18" s="21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51"/>
      <c r="AA18" s="51"/>
    </row>
    <row r="19" spans="2:32" ht="18.75" thickBot="1" x14ac:dyDescent="0.3">
      <c r="B19" s="50"/>
      <c r="C19" s="80" t="s">
        <v>27</v>
      </c>
      <c r="D19" s="81"/>
      <c r="E19" s="81"/>
      <c r="F19" s="81"/>
      <c r="G19" s="82"/>
      <c r="I19" s="50"/>
      <c r="L19" s="23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51"/>
      <c r="AA19" s="51"/>
    </row>
    <row r="20" spans="2:32" ht="15" customHeight="1" x14ac:dyDescent="0.2">
      <c r="B20" s="50"/>
      <c r="C20" s="90">
        <f>VLOOKUP($M$7,Table2[[#All],[Month]:[Actual monthly net burn rate]],8)</f>
        <v>528000</v>
      </c>
      <c r="D20" s="91"/>
      <c r="E20" s="91"/>
      <c r="F20" s="91"/>
      <c r="G20" s="92"/>
      <c r="I20" s="50"/>
      <c r="L20" s="24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51"/>
      <c r="AA20" s="51"/>
    </row>
    <row r="21" spans="2:32" ht="15.75" customHeight="1" thickBot="1" x14ac:dyDescent="0.25">
      <c r="B21" s="50"/>
      <c r="C21" s="90"/>
      <c r="D21" s="91"/>
      <c r="E21" s="91"/>
      <c r="F21" s="91"/>
      <c r="G21" s="92"/>
      <c r="I21" s="50"/>
      <c r="Z21" s="51"/>
      <c r="AA21" s="51"/>
    </row>
    <row r="22" spans="2:32" ht="18.75" thickBot="1" x14ac:dyDescent="0.3">
      <c r="B22" s="50"/>
      <c r="C22" s="80" t="s">
        <v>4</v>
      </c>
      <c r="D22" s="81"/>
      <c r="E22" s="81"/>
      <c r="F22" s="81"/>
      <c r="G22" s="82"/>
      <c r="I22" s="50"/>
      <c r="L22" s="2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51"/>
      <c r="AA22" s="51"/>
    </row>
    <row r="23" spans="2:32" ht="15" customHeight="1" x14ac:dyDescent="0.2">
      <c r="B23" s="50"/>
      <c r="C23" s="93">
        <f>VLOOKUP($M$7,Table2[[#All],[Month]:[Actual head count]],11)</f>
        <v>40</v>
      </c>
      <c r="D23" s="94"/>
      <c r="E23" s="94"/>
      <c r="F23" s="94"/>
      <c r="G23" s="95"/>
      <c r="I23" s="50"/>
      <c r="L23" s="2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51"/>
      <c r="AA23" s="51"/>
    </row>
    <row r="24" spans="2:32" ht="15" customHeight="1" thickBot="1" x14ac:dyDescent="0.25">
      <c r="B24" s="50"/>
      <c r="C24" s="96"/>
      <c r="D24" s="97"/>
      <c r="E24" s="97"/>
      <c r="F24" s="97"/>
      <c r="G24" s="98"/>
      <c r="H24" s="26"/>
      <c r="I24" s="55"/>
      <c r="J24" s="56"/>
      <c r="K24" s="56"/>
      <c r="L24" s="56"/>
      <c r="M24" s="56"/>
      <c r="N24" s="56"/>
      <c r="O24" s="56"/>
      <c r="P24" s="56"/>
      <c r="Q24" s="56"/>
      <c r="R24" s="57"/>
      <c r="S24" s="57"/>
      <c r="T24" s="57"/>
      <c r="U24" s="57"/>
      <c r="V24" s="57"/>
      <c r="W24" s="57"/>
      <c r="X24" s="57"/>
      <c r="Y24" s="57"/>
      <c r="Z24" s="58"/>
      <c r="AA24" s="51"/>
    </row>
    <row r="25" spans="2:32" ht="15" customHeight="1" thickBot="1" x14ac:dyDescent="0.25">
      <c r="B25" s="50"/>
      <c r="C25" s="25"/>
      <c r="D25" s="25"/>
      <c r="E25" s="25"/>
      <c r="F25" s="25"/>
      <c r="G25" s="25"/>
      <c r="H25" s="26"/>
      <c r="I25" s="26"/>
      <c r="J25" s="26"/>
      <c r="K25" s="26"/>
      <c r="L25" s="2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51"/>
    </row>
    <row r="26" spans="2:32" ht="18.75" thickBot="1" x14ac:dyDescent="0.3">
      <c r="B26" s="50"/>
      <c r="C26" s="64" t="s">
        <v>29</v>
      </c>
      <c r="D26" s="65"/>
      <c r="E26" s="65"/>
      <c r="F26" s="65"/>
      <c r="G26" s="65"/>
      <c r="H26" s="65"/>
      <c r="I26" s="65"/>
      <c r="J26" s="66"/>
      <c r="K26" s="19"/>
      <c r="L26" s="19"/>
      <c r="M26" s="64" t="s">
        <v>8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  <c r="AA26" s="51"/>
    </row>
    <row r="27" spans="2:32" x14ac:dyDescent="0.2">
      <c r="B27" s="50"/>
      <c r="C27" s="50"/>
      <c r="D27" s="19"/>
      <c r="E27" s="19"/>
      <c r="F27" s="19"/>
      <c r="G27" s="19"/>
      <c r="H27" s="19"/>
      <c r="I27" s="19"/>
      <c r="J27" s="51"/>
      <c r="K27" s="19"/>
      <c r="L27" s="19"/>
      <c r="M27" s="67"/>
      <c r="N27" s="19"/>
      <c r="O27" s="19"/>
      <c r="P27" s="19"/>
      <c r="Q27" s="19"/>
      <c r="R27" s="19"/>
      <c r="S27" s="27"/>
      <c r="T27" s="19"/>
      <c r="U27" s="19"/>
      <c r="V27" s="19"/>
      <c r="W27" s="19"/>
      <c r="X27" s="19"/>
      <c r="Y27" s="19"/>
      <c r="Z27" s="51"/>
      <c r="AA27" s="51"/>
    </row>
    <row r="28" spans="2:32" x14ac:dyDescent="0.2">
      <c r="B28" s="50"/>
      <c r="C28" s="50"/>
      <c r="D28" s="19"/>
      <c r="E28" s="19"/>
      <c r="F28" s="19"/>
      <c r="G28" s="19"/>
      <c r="H28" s="19"/>
      <c r="I28" s="19"/>
      <c r="J28" s="51"/>
      <c r="K28" s="19"/>
      <c r="L28" s="19"/>
      <c r="M28" s="50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51"/>
      <c r="AA28" s="51"/>
    </row>
    <row r="29" spans="2:32" x14ac:dyDescent="0.2">
      <c r="B29" s="50"/>
      <c r="C29" s="50"/>
      <c r="D29" s="19"/>
      <c r="E29" s="19"/>
      <c r="F29" s="19"/>
      <c r="G29" s="19"/>
      <c r="H29" s="19"/>
      <c r="I29" s="19"/>
      <c r="J29" s="51"/>
      <c r="K29" s="19"/>
      <c r="L29" s="19"/>
      <c r="M29" s="50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51"/>
      <c r="AA29" s="51"/>
    </row>
    <row r="30" spans="2:32" x14ac:dyDescent="0.2">
      <c r="B30" s="50"/>
      <c r="C30" s="59"/>
      <c r="D30" s="28"/>
      <c r="E30" s="29"/>
      <c r="F30" s="29"/>
      <c r="G30" s="29"/>
      <c r="H30" s="29"/>
      <c r="I30" s="19"/>
      <c r="J30" s="60"/>
      <c r="K30" s="19"/>
      <c r="L30" s="19"/>
      <c r="M30" s="68"/>
      <c r="N30" s="29"/>
      <c r="O30" s="29"/>
      <c r="P30" s="29"/>
      <c r="Q30" s="29"/>
      <c r="R30" s="19"/>
      <c r="S30" s="30"/>
      <c r="T30" s="29" t="s">
        <v>7</v>
      </c>
      <c r="U30" s="29"/>
      <c r="V30" s="29" t="s">
        <v>5</v>
      </c>
      <c r="W30" s="29"/>
      <c r="X30" s="29"/>
      <c r="Y30" s="19"/>
      <c r="Z30" s="51"/>
      <c r="AA30" s="51"/>
    </row>
    <row r="31" spans="2:32" x14ac:dyDescent="0.2">
      <c r="B31" s="50"/>
      <c r="C31" s="61"/>
      <c r="D31" s="31"/>
      <c r="E31" s="32"/>
      <c r="F31" s="32"/>
      <c r="G31" s="32"/>
      <c r="H31" s="33"/>
      <c r="I31" s="19"/>
      <c r="J31" s="51"/>
      <c r="K31" s="19"/>
      <c r="L31" s="19"/>
      <c r="M31" s="69"/>
      <c r="N31" s="32"/>
      <c r="O31" s="34"/>
      <c r="P31" s="32"/>
      <c r="Q31" s="35"/>
      <c r="R31" s="19"/>
      <c r="S31" s="36"/>
      <c r="T31" s="32">
        <f>VLOOKUP($M$7,Table2[[#All],[Month]:[Actual other expenses]],12)</f>
        <v>320000</v>
      </c>
      <c r="U31" s="32"/>
      <c r="V31" s="32">
        <f>VLOOKUP($M$7,Table2[[#All],[Month]:[Actual other expenses]],13)</f>
        <v>208000</v>
      </c>
      <c r="W31" s="32"/>
      <c r="X31" s="37"/>
      <c r="Y31" s="19"/>
      <c r="Z31" s="51"/>
      <c r="AA31" s="51"/>
    </row>
    <row r="32" spans="2:32" x14ac:dyDescent="0.2">
      <c r="B32" s="50"/>
      <c r="C32" s="50"/>
      <c r="D32" s="19"/>
      <c r="E32" s="19"/>
      <c r="F32" s="19"/>
      <c r="G32" s="19"/>
      <c r="H32" s="19"/>
      <c r="I32" s="19"/>
      <c r="J32" s="51"/>
      <c r="K32" s="19"/>
      <c r="L32" s="19"/>
      <c r="M32" s="69"/>
      <c r="N32" s="19"/>
      <c r="O32" s="19"/>
      <c r="P32" s="19"/>
      <c r="Q32" s="19"/>
      <c r="R32" s="19"/>
      <c r="S32" s="36"/>
      <c r="T32" s="36"/>
      <c r="U32" s="36"/>
      <c r="V32" s="19"/>
      <c r="W32" s="19"/>
      <c r="X32" s="19"/>
      <c r="Y32" s="19"/>
      <c r="Z32" s="51"/>
      <c r="AA32" s="51"/>
    </row>
    <row r="33" spans="2:27" x14ac:dyDescent="0.2">
      <c r="B33" s="50"/>
      <c r="C33" s="50"/>
      <c r="D33" s="19"/>
      <c r="E33" s="19"/>
      <c r="F33" s="19"/>
      <c r="G33" s="19"/>
      <c r="H33" s="19"/>
      <c r="I33" s="19"/>
      <c r="J33" s="51"/>
      <c r="K33" s="19"/>
      <c r="L33" s="19"/>
      <c r="M33" s="50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51"/>
      <c r="AA33" s="51"/>
    </row>
    <row r="34" spans="2:27" x14ac:dyDescent="0.2">
      <c r="B34" s="50"/>
      <c r="C34" s="50"/>
      <c r="D34" s="19"/>
      <c r="E34" s="19"/>
      <c r="F34" s="19"/>
      <c r="G34" s="19"/>
      <c r="H34" s="19"/>
      <c r="I34" s="19"/>
      <c r="J34" s="51"/>
      <c r="K34" s="19"/>
      <c r="L34" s="19"/>
      <c r="M34" s="50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51"/>
      <c r="AA34" s="51"/>
    </row>
    <row r="35" spans="2:27" x14ac:dyDescent="0.2">
      <c r="B35" s="50"/>
      <c r="C35" s="50"/>
      <c r="D35" s="19"/>
      <c r="E35" s="19"/>
      <c r="F35" s="19"/>
      <c r="G35" s="19"/>
      <c r="H35" s="19"/>
      <c r="I35" s="19"/>
      <c r="J35" s="51"/>
      <c r="K35" s="19"/>
      <c r="L35" s="19"/>
      <c r="M35" s="50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51"/>
      <c r="AA35" s="51"/>
    </row>
    <row r="36" spans="2:27" x14ac:dyDescent="0.2">
      <c r="B36" s="50"/>
      <c r="C36" s="50"/>
      <c r="D36" s="19"/>
      <c r="E36" s="19"/>
      <c r="F36" s="19"/>
      <c r="G36" s="19"/>
      <c r="H36" s="19"/>
      <c r="I36" s="19"/>
      <c r="J36" s="51"/>
      <c r="K36" s="19"/>
      <c r="L36" s="19"/>
      <c r="M36" s="50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51"/>
      <c r="AA36" s="51"/>
    </row>
    <row r="37" spans="2:27" ht="15" thickBot="1" x14ac:dyDescent="0.25">
      <c r="B37" s="50"/>
      <c r="C37" s="62"/>
      <c r="D37" s="56"/>
      <c r="E37" s="56"/>
      <c r="F37" s="56"/>
      <c r="G37" s="56"/>
      <c r="H37" s="56"/>
      <c r="I37" s="56"/>
      <c r="J37" s="63"/>
      <c r="K37" s="19"/>
      <c r="L37" s="19"/>
      <c r="M37" s="62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63"/>
      <c r="AA37" s="51"/>
    </row>
    <row r="38" spans="2:27" ht="15" thickBot="1" x14ac:dyDescent="0.25">
      <c r="B38" s="5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2"/>
      <c r="S38" s="22"/>
      <c r="T38" s="22"/>
      <c r="U38" s="22"/>
      <c r="V38" s="22"/>
      <c r="W38" s="22"/>
      <c r="X38" s="22"/>
      <c r="Y38" s="22"/>
      <c r="Z38" s="22"/>
      <c r="AA38" s="51"/>
    </row>
    <row r="39" spans="2:27" ht="18.75" thickBot="1" x14ac:dyDescent="0.3">
      <c r="B39" s="50"/>
      <c r="C39" s="64" t="s">
        <v>28</v>
      </c>
      <c r="D39" s="65"/>
      <c r="E39" s="65"/>
      <c r="F39" s="65"/>
      <c r="G39" s="65"/>
      <c r="H39" s="65"/>
      <c r="I39" s="65"/>
      <c r="J39" s="66"/>
      <c r="K39" s="19"/>
      <c r="L39" s="19"/>
      <c r="M39" s="64" t="s">
        <v>11</v>
      </c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  <c r="AA39" s="51"/>
    </row>
    <row r="40" spans="2:27" x14ac:dyDescent="0.2">
      <c r="B40" s="50"/>
      <c r="C40" s="67"/>
      <c r="D40" s="27"/>
      <c r="E40" s="27"/>
      <c r="F40" s="27"/>
      <c r="G40" s="19"/>
      <c r="H40" s="19"/>
      <c r="I40" s="19"/>
      <c r="J40" s="51"/>
      <c r="K40" s="19"/>
      <c r="L40" s="19"/>
      <c r="M40" s="50"/>
      <c r="N40" s="19"/>
      <c r="O40" s="19"/>
      <c r="P40" s="19"/>
      <c r="Q40" s="19"/>
      <c r="R40" s="22"/>
      <c r="S40" s="22"/>
      <c r="T40" s="22"/>
      <c r="U40" s="22"/>
      <c r="V40" s="22"/>
      <c r="W40" s="22"/>
      <c r="X40" s="22"/>
      <c r="Y40" s="22"/>
      <c r="Z40" s="51"/>
      <c r="AA40" s="51"/>
    </row>
    <row r="41" spans="2:27" x14ac:dyDescent="0.2">
      <c r="B41" s="50"/>
      <c r="C41" s="50"/>
      <c r="D41" s="19"/>
      <c r="E41" s="19"/>
      <c r="F41" s="19"/>
      <c r="G41" s="19"/>
      <c r="H41" s="19"/>
      <c r="I41" s="19"/>
      <c r="J41" s="51"/>
      <c r="K41" s="19"/>
      <c r="L41" s="19"/>
      <c r="M41" s="50"/>
      <c r="N41" s="19"/>
      <c r="O41" s="19"/>
      <c r="P41" s="19"/>
      <c r="Q41" s="19"/>
      <c r="R41" s="22"/>
      <c r="S41" s="22"/>
      <c r="T41" s="22"/>
      <c r="U41" s="22"/>
      <c r="V41" s="22"/>
      <c r="W41" s="22"/>
      <c r="X41" s="22"/>
      <c r="Y41" s="22"/>
      <c r="Z41" s="51"/>
      <c r="AA41" s="51"/>
    </row>
    <row r="42" spans="2:27" x14ac:dyDescent="0.2">
      <c r="B42" s="50"/>
      <c r="C42" s="50"/>
      <c r="D42" s="19"/>
      <c r="E42" s="19"/>
      <c r="F42" s="19"/>
      <c r="G42" s="19"/>
      <c r="H42" s="19"/>
      <c r="I42" s="19"/>
      <c r="J42" s="51"/>
      <c r="K42" s="19"/>
      <c r="L42" s="19"/>
      <c r="M42" s="50"/>
      <c r="N42" s="19"/>
      <c r="O42" s="19"/>
      <c r="P42" s="19"/>
      <c r="Q42" s="19"/>
      <c r="R42" s="22"/>
      <c r="S42" s="22"/>
      <c r="T42" s="22"/>
      <c r="U42" s="22"/>
      <c r="V42" s="22"/>
      <c r="W42" s="22"/>
      <c r="X42" s="22"/>
      <c r="Y42" s="22"/>
      <c r="Z42" s="51"/>
      <c r="AA42" s="51"/>
    </row>
    <row r="43" spans="2:27" x14ac:dyDescent="0.2">
      <c r="B43" s="50"/>
      <c r="C43" s="68"/>
      <c r="D43" s="30"/>
      <c r="E43" s="29"/>
      <c r="F43" s="29"/>
      <c r="G43" s="29"/>
      <c r="H43" s="29"/>
      <c r="I43" s="29"/>
      <c r="J43" s="51"/>
      <c r="K43" s="19"/>
      <c r="L43" s="19"/>
      <c r="M43" s="59"/>
      <c r="N43" s="29"/>
      <c r="O43" s="29"/>
      <c r="P43" s="29"/>
      <c r="Q43" s="19"/>
      <c r="R43" s="22"/>
      <c r="S43" s="22"/>
      <c r="T43" s="22"/>
      <c r="U43" s="22"/>
      <c r="V43" s="22"/>
      <c r="W43" s="22"/>
      <c r="X43" s="22"/>
      <c r="Y43" s="22"/>
      <c r="Z43" s="60"/>
      <c r="AA43" s="51"/>
    </row>
    <row r="44" spans="2:27" x14ac:dyDescent="0.2">
      <c r="B44" s="50"/>
      <c r="C44" s="69"/>
      <c r="D44" s="36"/>
      <c r="E44" s="32"/>
      <c r="F44" s="32"/>
      <c r="G44" s="32"/>
      <c r="H44" s="32"/>
      <c r="I44" s="32"/>
      <c r="J44" s="51"/>
      <c r="K44" s="19"/>
      <c r="L44" s="19"/>
      <c r="M44" s="61"/>
      <c r="N44" s="32"/>
      <c r="O44" s="32"/>
      <c r="P44" s="33"/>
      <c r="Q44" s="19"/>
      <c r="R44" s="22"/>
      <c r="S44" s="22"/>
      <c r="T44" s="22"/>
      <c r="U44" s="22"/>
      <c r="V44" s="22"/>
      <c r="W44" s="22"/>
      <c r="X44" s="22"/>
      <c r="Y44" s="22"/>
      <c r="Z44" s="51"/>
      <c r="AA44" s="51"/>
    </row>
    <row r="45" spans="2:27" x14ac:dyDescent="0.2">
      <c r="B45" s="50"/>
      <c r="C45" s="69"/>
      <c r="D45" s="36"/>
      <c r="E45" s="36"/>
      <c r="F45" s="36"/>
      <c r="G45" s="19"/>
      <c r="H45" s="19"/>
      <c r="I45" s="19"/>
      <c r="J45" s="51"/>
      <c r="K45" s="19"/>
      <c r="L45" s="19"/>
      <c r="M45" s="50"/>
      <c r="N45" s="19"/>
      <c r="O45" s="19"/>
      <c r="P45" s="19"/>
      <c r="Q45" s="19"/>
      <c r="R45" s="22"/>
      <c r="S45" s="22"/>
      <c r="T45" s="22"/>
      <c r="U45" s="22"/>
      <c r="V45" s="22"/>
      <c r="W45" s="22"/>
      <c r="X45" s="22"/>
      <c r="Y45" s="22"/>
      <c r="Z45" s="51"/>
      <c r="AA45" s="51"/>
    </row>
    <row r="46" spans="2:27" x14ac:dyDescent="0.2">
      <c r="B46" s="50"/>
      <c r="C46" s="50"/>
      <c r="D46" s="19"/>
      <c r="E46" s="19"/>
      <c r="F46" s="19"/>
      <c r="G46" s="19"/>
      <c r="H46" s="19"/>
      <c r="I46" s="19"/>
      <c r="J46" s="51"/>
      <c r="K46" s="19"/>
      <c r="L46" s="19"/>
      <c r="M46" s="50"/>
      <c r="N46" s="19"/>
      <c r="O46" s="19"/>
      <c r="P46" s="19"/>
      <c r="Q46" s="19"/>
      <c r="R46" s="22"/>
      <c r="S46" s="22"/>
      <c r="T46" s="22"/>
      <c r="U46" s="22"/>
      <c r="V46" s="22"/>
      <c r="W46" s="22"/>
      <c r="X46" s="22"/>
      <c r="Y46" s="22"/>
      <c r="Z46" s="51"/>
      <c r="AA46" s="51"/>
    </row>
    <row r="47" spans="2:27" x14ac:dyDescent="0.2">
      <c r="B47" s="50"/>
      <c r="C47" s="50"/>
      <c r="D47" s="19"/>
      <c r="E47" s="19"/>
      <c r="F47" s="19"/>
      <c r="G47" s="19"/>
      <c r="H47" s="19"/>
      <c r="I47" s="19"/>
      <c r="J47" s="51"/>
      <c r="K47" s="19"/>
      <c r="L47" s="19"/>
      <c r="M47" s="50"/>
      <c r="N47" s="19"/>
      <c r="O47" s="19"/>
      <c r="P47" s="19"/>
      <c r="Q47" s="19"/>
      <c r="R47" s="22"/>
      <c r="S47" s="22"/>
      <c r="T47" s="22"/>
      <c r="U47" s="22"/>
      <c r="V47" s="22"/>
      <c r="W47" s="22"/>
      <c r="X47" s="22"/>
      <c r="Y47" s="22"/>
      <c r="Z47" s="51"/>
      <c r="AA47" s="51"/>
    </row>
    <row r="48" spans="2:27" x14ac:dyDescent="0.2">
      <c r="B48" s="50"/>
      <c r="C48" s="50"/>
      <c r="D48" s="19"/>
      <c r="E48" s="19"/>
      <c r="F48" s="19"/>
      <c r="G48" s="19"/>
      <c r="H48" s="19"/>
      <c r="I48" s="19"/>
      <c r="J48" s="51"/>
      <c r="K48" s="19"/>
      <c r="L48" s="19"/>
      <c r="M48" s="50"/>
      <c r="N48" s="19"/>
      <c r="O48" s="19"/>
      <c r="P48" s="19"/>
      <c r="Q48" s="19"/>
      <c r="R48" s="22"/>
      <c r="S48" s="22"/>
      <c r="T48" s="22"/>
      <c r="U48" s="22"/>
      <c r="V48" s="22"/>
      <c r="W48" s="22"/>
      <c r="X48" s="22"/>
      <c r="Y48" s="22"/>
      <c r="Z48" s="51"/>
      <c r="AA48" s="51"/>
    </row>
    <row r="49" spans="2:27" x14ac:dyDescent="0.2">
      <c r="B49" s="50"/>
      <c r="C49" s="50"/>
      <c r="D49" s="19"/>
      <c r="E49" s="19"/>
      <c r="F49" s="19"/>
      <c r="G49" s="19"/>
      <c r="H49" s="19"/>
      <c r="I49" s="19"/>
      <c r="J49" s="51"/>
      <c r="K49" s="19"/>
      <c r="L49" s="19"/>
      <c r="M49" s="50"/>
      <c r="N49" s="19"/>
      <c r="O49" s="19"/>
      <c r="P49" s="19"/>
      <c r="Q49" s="19"/>
      <c r="R49" s="22"/>
      <c r="S49" s="22"/>
      <c r="T49" s="22"/>
      <c r="U49" s="22"/>
      <c r="V49" s="22"/>
      <c r="W49" s="22"/>
      <c r="X49" s="22"/>
      <c r="Y49" s="22"/>
      <c r="Z49" s="51"/>
      <c r="AA49" s="51"/>
    </row>
    <row r="50" spans="2:27" ht="15" thickBot="1" x14ac:dyDescent="0.25">
      <c r="B50" s="50"/>
      <c r="C50" s="62"/>
      <c r="D50" s="56"/>
      <c r="E50" s="56"/>
      <c r="F50" s="56"/>
      <c r="G50" s="56"/>
      <c r="H50" s="56"/>
      <c r="I50" s="56"/>
      <c r="J50" s="63"/>
      <c r="K50" s="19"/>
      <c r="L50" s="19"/>
      <c r="M50" s="62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63"/>
      <c r="AA50" s="51"/>
    </row>
    <row r="51" spans="2:27" x14ac:dyDescent="0.2">
      <c r="B51" s="50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2"/>
      <c r="S51" s="22"/>
      <c r="T51" s="22"/>
      <c r="U51" s="22"/>
      <c r="V51" s="22"/>
      <c r="W51" s="22"/>
      <c r="X51" s="22"/>
      <c r="Y51" s="22"/>
      <c r="Z51" s="22"/>
      <c r="AA51" s="51"/>
    </row>
    <row r="52" spans="2:27" ht="15" thickBot="1" x14ac:dyDescent="0.25"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63"/>
    </row>
    <row r="53" spans="2:27" x14ac:dyDescent="0.2">
      <c r="K53" s="1"/>
      <c r="L53" s="1"/>
      <c r="M53" s="1"/>
      <c r="N53" s="1"/>
      <c r="O53" s="1"/>
      <c r="P53" s="1"/>
      <c r="Q53" s="1"/>
    </row>
    <row r="54" spans="2:27" x14ac:dyDescent="0.2">
      <c r="K54" s="1"/>
      <c r="L54" s="1"/>
      <c r="M54" s="1"/>
      <c r="N54" s="1"/>
      <c r="O54" s="1"/>
      <c r="P54" s="1"/>
      <c r="Q54" s="1"/>
    </row>
    <row r="60" spans="2:27" x14ac:dyDescent="0.2">
      <c r="C60" s="13"/>
      <c r="F60" s="1"/>
      <c r="G60" s="1"/>
      <c r="H60" s="1"/>
    </row>
    <row r="62" spans="2:27" x14ac:dyDescent="0.2">
      <c r="C62" s="1"/>
      <c r="J62" s="1"/>
      <c r="K62" s="1"/>
    </row>
    <row r="63" spans="2:27" x14ac:dyDescent="0.2">
      <c r="C63" s="1"/>
      <c r="J63" s="1"/>
      <c r="K63" s="1"/>
    </row>
  </sheetData>
  <mergeCells count="18">
    <mergeCell ref="I10:Z10"/>
    <mergeCell ref="C13:G13"/>
    <mergeCell ref="C39:J39"/>
    <mergeCell ref="C11:G12"/>
    <mergeCell ref="C26:J26"/>
    <mergeCell ref="C14:G15"/>
    <mergeCell ref="C16:G16"/>
    <mergeCell ref="C22:G22"/>
    <mergeCell ref="C23:G24"/>
    <mergeCell ref="B3:AA4"/>
    <mergeCell ref="M39:Z39"/>
    <mergeCell ref="M26:Z26"/>
    <mergeCell ref="M7:Q8"/>
    <mergeCell ref="B7:L8"/>
    <mergeCell ref="C17:G18"/>
    <mergeCell ref="C19:G19"/>
    <mergeCell ref="C20:G21"/>
    <mergeCell ref="C10:G10"/>
  </mergeCells>
  <pageMargins left="0.7" right="0.7" top="0.75" bottom="0.75" header="0.3" footer="0.3"/>
  <pageSetup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Data!$B$7:$B$12</xm:f>
          </x14:formula1>
          <xm:sqref>M7:Q8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2" sqref="D12"/>
    </sheetView>
  </sheetViews>
  <sheetFormatPr defaultRowHeight="14.25" x14ac:dyDescent="0.2"/>
  <cols>
    <col min="1" max="1" width="2.75" customWidth="1"/>
    <col min="2" max="2" width="9.875" customWidth="1"/>
    <col min="3" max="3" width="11.25" customWidth="1"/>
    <col min="4" max="4" width="10.625" customWidth="1"/>
    <col min="5" max="5" width="11.25" customWidth="1"/>
    <col min="6" max="7" width="10.25" customWidth="1"/>
    <col min="8" max="8" width="11.875" customWidth="1"/>
    <col min="9" max="9" width="11.625" customWidth="1"/>
    <col min="10" max="10" width="9.5" customWidth="1"/>
    <col min="11" max="11" width="9.625" customWidth="1"/>
    <col min="12" max="12" width="6.75" customWidth="1"/>
    <col min="13" max="13" width="11.875" customWidth="1"/>
    <col min="14" max="14" width="11.625" customWidth="1"/>
    <col min="15" max="15" width="7.875" customWidth="1"/>
    <col min="16" max="16" width="10.25" customWidth="1"/>
  </cols>
  <sheetData>
    <row r="1" spans="2:16" ht="16.5" customHeight="1" x14ac:dyDescent="0.2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2:16" x14ac:dyDescent="0.2">
      <c r="B2" s="5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51"/>
    </row>
    <row r="3" spans="2:16" x14ac:dyDescent="0.2">
      <c r="B3" s="42" t="str">
        <f>Summary!B3</f>
        <v>Company Ltd.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3"/>
    </row>
    <row r="4" spans="2:16" ht="15" thickBot="1" x14ac:dyDescent="0.25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6" spans="2:16" ht="6.75" customHeight="1" x14ac:dyDescent="0.2"/>
    <row r="7" spans="2:16" s="2" customFormat="1" ht="60" x14ac:dyDescent="0.25">
      <c r="B7" s="52" t="s">
        <v>0</v>
      </c>
      <c r="C7" s="53" t="s">
        <v>23</v>
      </c>
      <c r="D7" s="53" t="s">
        <v>13</v>
      </c>
      <c r="E7" s="53" t="s">
        <v>14</v>
      </c>
      <c r="F7" s="53" t="s">
        <v>25</v>
      </c>
      <c r="G7" s="53" t="s">
        <v>24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4" t="s">
        <v>20</v>
      </c>
      <c r="N7" s="54" t="s">
        <v>21</v>
      </c>
      <c r="O7" s="53" t="s">
        <v>1</v>
      </c>
      <c r="P7" s="53" t="s">
        <v>22</v>
      </c>
    </row>
    <row r="8" spans="2:16" x14ac:dyDescent="0.2">
      <c r="B8" s="12" t="s">
        <v>6</v>
      </c>
      <c r="C8" s="3">
        <v>1000000</v>
      </c>
      <c r="D8" s="3"/>
      <c r="E8" s="3"/>
      <c r="F8" s="3"/>
      <c r="G8" s="3"/>
      <c r="H8" s="3"/>
      <c r="I8" s="3">
        <v>0</v>
      </c>
      <c r="J8" s="3">
        <f>Table2[[#This Row],[Budget monthly gross burn rate]]-Table2[[#This Row],[Budget monthly booking]]</f>
        <v>0</v>
      </c>
      <c r="K8" s="3"/>
      <c r="L8" s="5"/>
      <c r="M8" s="6"/>
      <c r="N8" s="8"/>
      <c r="O8" s="7"/>
      <c r="P8" s="16"/>
    </row>
    <row r="9" spans="2:16" x14ac:dyDescent="0.2">
      <c r="B9" s="14">
        <v>43861</v>
      </c>
      <c r="C9" s="18">
        <v>1100000</v>
      </c>
      <c r="D9" s="18">
        <v>175000</v>
      </c>
      <c r="E9" s="18">
        <v>180000</v>
      </c>
      <c r="F9" s="18">
        <v>16000</v>
      </c>
      <c r="G9" s="18">
        <v>15000</v>
      </c>
      <c r="H9" s="17">
        <v>502000</v>
      </c>
      <c r="I9" s="18">
        <v>505500</v>
      </c>
      <c r="J9" s="18">
        <f>Table2[[#This Row],[Budget monthly gross burn rate]]-Table2[[#This Row],[Budget monthly booking]]</f>
        <v>327000</v>
      </c>
      <c r="K9" s="18">
        <f>Table2[[#This Row],[Actual monthly gross burn rate]]-Table2[[#This Row],[Actual monthly booking]]</f>
        <v>325500</v>
      </c>
      <c r="L9" s="38">
        <v>35</v>
      </c>
      <c r="M9" s="17">
        <v>303000</v>
      </c>
      <c r="N9" s="17">
        <f>Table2[[#This Row],[Actual monthly gross burn rate]]-Table2[[#This Row],[Actual monthly payroll expenses]]</f>
        <v>202500</v>
      </c>
      <c r="O9" s="39">
        <f>Table2[[#This Row],[Actual monthly payroll expenses]]/Table2[[#This Row],[Actual monthly gross burn rate]]</f>
        <v>0.59940652818991103</v>
      </c>
      <c r="P9" s="17">
        <f>Table2[[#This Row],[Actual monthly gross burn rate]]/Table2[[#This Row],[Actual head count]]</f>
        <v>14442.857142857143</v>
      </c>
    </row>
    <row r="10" spans="2:16" x14ac:dyDescent="0.2">
      <c r="B10" s="14">
        <v>43889</v>
      </c>
      <c r="C10" s="18">
        <v>1300000</v>
      </c>
      <c r="D10" s="18">
        <v>195000</v>
      </c>
      <c r="E10" s="18">
        <v>150000</v>
      </c>
      <c r="F10" s="18">
        <v>18000</v>
      </c>
      <c r="G10" s="18">
        <v>13000</v>
      </c>
      <c r="H10" s="17">
        <v>510000</v>
      </c>
      <c r="I10" s="18">
        <v>510000</v>
      </c>
      <c r="J10" s="18">
        <f>Table2[[#This Row],[Budget monthly gross burn rate]]-Table2[[#This Row],[Budget monthly booking]]</f>
        <v>315000</v>
      </c>
      <c r="K10" s="18">
        <f>Table2[[#This Row],[Actual monthly gross burn rate]]-Table2[[#This Row],[Actual monthly booking]]</f>
        <v>360000</v>
      </c>
      <c r="L10" s="38">
        <v>37</v>
      </c>
      <c r="M10" s="17">
        <v>309000</v>
      </c>
      <c r="N10" s="17">
        <f>Table2[[#This Row],[Actual monthly gross burn rate]]-Table2[[#This Row],[Actual monthly payroll expenses]]</f>
        <v>201000</v>
      </c>
      <c r="O10" s="39">
        <f>Table2[[#This Row],[Actual monthly payroll expenses]]/Table2[[#This Row],[Actual monthly gross burn rate]]</f>
        <v>0.60588235294117643</v>
      </c>
      <c r="P10" s="17">
        <f>Table2[[#This Row],[Actual monthly gross burn rate]]/Table2[[#This Row],[Actual head count]]</f>
        <v>13783.783783783783</v>
      </c>
    </row>
    <row r="11" spans="2:16" x14ac:dyDescent="0.2">
      <c r="B11" s="14">
        <v>43921</v>
      </c>
      <c r="C11" s="17">
        <v>1200000</v>
      </c>
      <c r="D11" s="18">
        <v>215000</v>
      </c>
      <c r="E11" s="18">
        <v>250000</v>
      </c>
      <c r="F11" s="18">
        <v>20000</v>
      </c>
      <c r="G11" s="18">
        <v>20000</v>
      </c>
      <c r="H11" s="17">
        <v>520000</v>
      </c>
      <c r="I11" s="18">
        <v>507000</v>
      </c>
      <c r="J11" s="18">
        <f>Table2[[#This Row],[Budget monthly gross burn rate]]-Table2[[#This Row],[Budget monthly booking]]</f>
        <v>305000</v>
      </c>
      <c r="K11" s="18">
        <f>Table2[[#This Row],[Actual monthly gross burn rate]]-Table2[[#This Row],[Actual monthly booking]]</f>
        <v>257000</v>
      </c>
      <c r="L11" s="40">
        <v>38</v>
      </c>
      <c r="M11" s="17">
        <v>314000</v>
      </c>
      <c r="N11" s="17">
        <f>Table2[[#This Row],[Actual monthly gross burn rate]]-Table2[[#This Row],[Actual monthly payroll expenses]]</f>
        <v>193000</v>
      </c>
      <c r="O11" s="39">
        <f>Table2[[#This Row],[Actual monthly payroll expenses]]/Table2[[#This Row],[Actual monthly gross burn rate]]</f>
        <v>0.61932938856015785</v>
      </c>
      <c r="P11" s="17">
        <f>Table2[[#This Row],[Actual monthly gross burn rate]]/Table2[[#This Row],[Actual head count]]</f>
        <v>13342.105263157895</v>
      </c>
    </row>
    <row r="12" spans="2:16" x14ac:dyDescent="0.2">
      <c r="B12" s="14">
        <v>43951</v>
      </c>
      <c r="C12" s="18">
        <v>1250000</v>
      </c>
      <c r="D12" s="18">
        <v>235000</v>
      </c>
      <c r="E12" s="18">
        <v>220000</v>
      </c>
      <c r="F12" s="18">
        <v>22000</v>
      </c>
      <c r="G12" s="18">
        <v>19000</v>
      </c>
      <c r="H12" s="17">
        <v>520000</v>
      </c>
      <c r="I12" s="18">
        <v>528000</v>
      </c>
      <c r="J12" s="18">
        <f>Table2[[#This Row],[Budget monthly gross burn rate]]-Table2[[#This Row],[Budget monthly booking]]</f>
        <v>285000</v>
      </c>
      <c r="K12" s="18">
        <f>Table2[[#This Row],[Actual monthly gross burn rate]]-Table2[[#This Row],[Actual monthly booking]]</f>
        <v>308000</v>
      </c>
      <c r="L12" s="38">
        <v>40</v>
      </c>
      <c r="M12" s="17">
        <v>320000</v>
      </c>
      <c r="N12" s="17">
        <f>Table2[[#This Row],[Actual monthly gross burn rate]]-Table2[[#This Row],[Actual monthly payroll expenses]]</f>
        <v>208000</v>
      </c>
      <c r="O12" s="39">
        <f>Table2[[#This Row],[Actual monthly payroll expenses]]/Table2[[#This Row],[Actual monthly gross burn rate]]</f>
        <v>0.60606060606060608</v>
      </c>
      <c r="P12" s="17">
        <f>Table2[[#This Row],[Actual monthly gross burn rate]]/Table2[[#This Row],[Actual head count]]</f>
        <v>13200</v>
      </c>
    </row>
    <row r="14" spans="2:16" x14ac:dyDescent="0.2">
      <c r="I14" s="15"/>
      <c r="J14" s="15"/>
    </row>
    <row r="15" spans="2:16" x14ac:dyDescent="0.2">
      <c r="D15" s="89"/>
      <c r="E15" s="89"/>
      <c r="K15" s="15"/>
      <c r="M15" s="4"/>
    </row>
    <row r="16" spans="2:16" x14ac:dyDescent="0.2">
      <c r="D16" s="89"/>
      <c r="E16" s="89"/>
    </row>
    <row r="17" spans="4:11" x14ac:dyDescent="0.2">
      <c r="D17" s="89"/>
      <c r="E17" s="89"/>
    </row>
    <row r="18" spans="4:11" x14ac:dyDescent="0.2">
      <c r="D18" s="89"/>
      <c r="E18" s="89"/>
    </row>
    <row r="27" spans="4:11" x14ac:dyDescent="0.2">
      <c r="K27" s="4"/>
    </row>
    <row r="28" spans="4:11" x14ac:dyDescent="0.2">
      <c r="K28" s="4"/>
    </row>
    <row r="29" spans="4:11" x14ac:dyDescent="0.2">
      <c r="K29" s="4"/>
    </row>
    <row r="30" spans="4:11" x14ac:dyDescent="0.2">
      <c r="K30" s="4"/>
    </row>
    <row r="32" spans="4:11" x14ac:dyDescent="0.2">
      <c r="K32" s="15"/>
    </row>
  </sheetData>
  <dataConsolidate/>
  <mergeCells count="1">
    <mergeCell ref="B3:P4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Summary</vt:lpstr>
      <vt:lpstr>Data</vt:lpstr>
      <vt:lpstr>Summary!WPrint_Area_W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Inbal Peer</dc:creator>
  <cp:lastModifiedBy>nucnuc</cp:lastModifiedBy>
  <cp:lastPrinted>2018-05-14T07:14:11Z</cp:lastPrinted>
  <dcterms:created xsi:type="dcterms:W3CDTF">2013-10-31T13:19:24Z</dcterms:created>
  <dcterms:modified xsi:type="dcterms:W3CDTF">2020-03-09T08:01:58Z</dcterms:modified>
</cp:coreProperties>
</file>